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VEK KUMAR\Downloads\N\Correction\New folder\"/>
    </mc:Choice>
  </mc:AlternateContent>
  <bookViews>
    <workbookView xWindow="0" yWindow="0" windowWidth="28800" windowHeight="11580" tabRatio="779"/>
  </bookViews>
  <sheets>
    <sheet name="TB8.1" sheetId="1" r:id="rId1"/>
    <sheet name="TB8.2" sheetId="2" r:id="rId2"/>
    <sheet name="TB8.3" sheetId="3" r:id="rId3"/>
    <sheet name="TB8.4" sheetId="4" r:id="rId4"/>
    <sheet name="TB8.5" sheetId="5" r:id="rId5"/>
    <sheet name="TB8.6" sheetId="7" r:id="rId6"/>
    <sheet name="TB8.7" sheetId="9" r:id="rId7"/>
    <sheet name="TB8.8" sheetId="10" r:id="rId8"/>
    <sheet name="Month 2023-24" sheetId="15" state="hidden" r:id="rId9"/>
    <sheet name="word calculation" sheetId="13" state="hidden" r:id="rId10"/>
  </sheets>
  <definedNames>
    <definedName name="_xlnm._FilterDatabase" localSheetId="2" hidden="1">'TB8.3'!#REF!</definedName>
    <definedName name="_xlnm._FilterDatabase" localSheetId="6" hidden="1">'TB8.7'!$A$6:$N$31</definedName>
    <definedName name="_xlnm.Print_Area" localSheetId="0">'TB8.1'!$A$1:$M$25</definedName>
    <definedName name="_xlnm.Print_Area" localSheetId="1">'TB8.2'!$A$1:$M$25</definedName>
    <definedName name="_xlnm.Print_Area" localSheetId="2">'TB8.3'!$A$1:$M$47</definedName>
    <definedName name="_xlnm.Print_Area" localSheetId="3">'TB8.4'!$A$1:$M$59</definedName>
    <definedName name="_xlnm.Print_Area" localSheetId="4">'TB8.5'!$A$1:$M$73</definedName>
    <definedName name="_xlnm.Print_Area" localSheetId="5">'TB8.6'!$A$1:$M$55</definedName>
    <definedName name="_xlnm.Print_Area" localSheetId="6">'TB8.7'!$A$1:$N$31</definedName>
    <definedName name="_xlnm.Print_Area" localSheetId="7">'TB8.8'!$A$1:$N$31</definedName>
    <definedName name="_xlnm.Print_Titles" localSheetId="4">'TB8.5'!$1:$5</definedName>
    <definedName name="_xlnm.Print_Titles" localSheetId="5">'TB8.6'!$1:$5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4" l="1"/>
  <c r="I51" i="4"/>
  <c r="J51" i="4"/>
  <c r="H52" i="4"/>
  <c r="I52" i="4"/>
  <c r="J52" i="4"/>
  <c r="H53" i="4"/>
  <c r="I53" i="4"/>
  <c r="J53" i="4"/>
  <c r="H54" i="4"/>
  <c r="I54" i="4"/>
  <c r="J54" i="4"/>
  <c r="H55" i="4"/>
  <c r="I55" i="4"/>
  <c r="J55" i="4"/>
  <c r="H56" i="4"/>
  <c r="I56" i="4"/>
  <c r="J56" i="4"/>
  <c r="H57" i="4"/>
  <c r="I57" i="4"/>
  <c r="J57" i="4"/>
  <c r="H58" i="4"/>
  <c r="I58" i="4"/>
  <c r="J58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H15" i="4"/>
  <c r="I15" i="4"/>
  <c r="J15" i="4"/>
  <c r="H16" i="4"/>
  <c r="I16" i="4"/>
  <c r="J16" i="4"/>
  <c r="H17" i="4"/>
  <c r="I17" i="4"/>
  <c r="J17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6" i="4"/>
  <c r="I26" i="4"/>
  <c r="J26" i="4"/>
  <c r="H27" i="4"/>
  <c r="I27" i="4"/>
  <c r="J27" i="4"/>
  <c r="H28" i="4"/>
  <c r="I28" i="4"/>
  <c r="J28" i="4"/>
  <c r="H29" i="4"/>
  <c r="I29" i="4"/>
  <c r="J29" i="4"/>
  <c r="H30" i="4"/>
  <c r="I30" i="4"/>
  <c r="J30" i="4"/>
  <c r="H31" i="4"/>
  <c r="I31" i="4"/>
  <c r="J31" i="4"/>
  <c r="H32" i="4"/>
  <c r="I32" i="4"/>
  <c r="J32" i="4"/>
  <c r="H33" i="4"/>
  <c r="I33" i="4"/>
  <c r="J33" i="4"/>
  <c r="H34" i="4"/>
  <c r="I34" i="4"/>
  <c r="J34" i="4"/>
  <c r="H35" i="4"/>
  <c r="I35" i="4"/>
  <c r="J35" i="4"/>
  <c r="H36" i="4"/>
  <c r="I36" i="4"/>
  <c r="J36" i="4"/>
  <c r="H37" i="4"/>
  <c r="I37" i="4"/>
  <c r="J37" i="4"/>
  <c r="H38" i="4"/>
  <c r="I38" i="4"/>
  <c r="J38" i="4"/>
  <c r="H39" i="4"/>
  <c r="I39" i="4"/>
  <c r="J39" i="4"/>
  <c r="H40" i="4"/>
  <c r="I40" i="4"/>
  <c r="J40" i="4"/>
  <c r="H41" i="4"/>
  <c r="I41" i="4"/>
  <c r="J41" i="4"/>
  <c r="H42" i="4"/>
  <c r="I42" i="4"/>
  <c r="J42" i="4"/>
  <c r="H43" i="4"/>
  <c r="I43" i="4"/>
  <c r="J43" i="4"/>
  <c r="H44" i="4"/>
  <c r="I44" i="4"/>
  <c r="J44" i="4"/>
  <c r="H45" i="4"/>
  <c r="I45" i="4"/>
  <c r="J45" i="4"/>
  <c r="H46" i="4"/>
  <c r="I46" i="4"/>
  <c r="J46" i="4"/>
  <c r="H47" i="4"/>
  <c r="I47" i="4"/>
  <c r="J47" i="4"/>
  <c r="H48" i="4"/>
  <c r="I48" i="4"/>
  <c r="J48" i="4"/>
  <c r="H49" i="4"/>
  <c r="I49" i="4"/>
  <c r="J49" i="4"/>
  <c r="H50" i="4"/>
  <c r="I50" i="4"/>
  <c r="J50" i="4"/>
  <c r="J6" i="4"/>
  <c r="I6" i="4"/>
  <c r="H6" i="4"/>
  <c r="M47" i="3"/>
  <c r="L47" i="3"/>
  <c r="K47" i="3"/>
  <c r="G47" i="3"/>
  <c r="F47" i="3"/>
  <c r="E47" i="3"/>
  <c r="D47" i="3"/>
  <c r="C47" i="3"/>
  <c r="B47" i="3"/>
  <c r="K73" i="5" l="1"/>
  <c r="J25" i="7" l="1"/>
  <c r="I25" i="7"/>
  <c r="H25" i="7"/>
  <c r="J24" i="7"/>
  <c r="I24" i="7"/>
  <c r="H24" i="7"/>
  <c r="J23" i="7"/>
  <c r="I23" i="7"/>
  <c r="H23" i="7"/>
  <c r="J22" i="7"/>
  <c r="I22" i="7"/>
  <c r="H22" i="7"/>
  <c r="J21" i="7"/>
  <c r="I21" i="7"/>
  <c r="H21" i="7"/>
  <c r="J20" i="7"/>
  <c r="I20" i="7"/>
  <c r="H20" i="7"/>
  <c r="J19" i="7"/>
  <c r="I19" i="7"/>
  <c r="H19" i="7"/>
  <c r="M59" i="4"/>
  <c r="L59" i="4"/>
  <c r="K59" i="4"/>
  <c r="B59" i="4"/>
  <c r="C59" i="4"/>
  <c r="D59" i="4"/>
  <c r="E59" i="4"/>
  <c r="F59" i="4"/>
  <c r="G59" i="4"/>
  <c r="J72" i="5"/>
  <c r="I72" i="5"/>
  <c r="H72" i="5"/>
  <c r="J71" i="5"/>
  <c r="I71" i="5"/>
  <c r="H71" i="5"/>
  <c r="J70" i="5"/>
  <c r="I70" i="5"/>
  <c r="H70" i="5"/>
  <c r="J69" i="5"/>
  <c r="I69" i="5"/>
  <c r="H69" i="5"/>
  <c r="J68" i="5"/>
  <c r="I68" i="5"/>
  <c r="H68" i="5"/>
  <c r="J67" i="5"/>
  <c r="I67" i="5"/>
  <c r="H67" i="5"/>
  <c r="J66" i="5"/>
  <c r="I66" i="5"/>
  <c r="H66" i="5"/>
  <c r="J65" i="5"/>
  <c r="I65" i="5"/>
  <c r="H65" i="5"/>
  <c r="J64" i="5"/>
  <c r="I64" i="5"/>
  <c r="H64" i="5"/>
  <c r="J63" i="5"/>
  <c r="I63" i="5"/>
  <c r="H63" i="5"/>
  <c r="J62" i="5"/>
  <c r="I62" i="5"/>
  <c r="H62" i="5"/>
  <c r="J61" i="5"/>
  <c r="I61" i="5"/>
  <c r="H61" i="5"/>
  <c r="J60" i="5"/>
  <c r="I60" i="5"/>
  <c r="H60" i="5"/>
  <c r="J59" i="5"/>
  <c r="I59" i="5"/>
  <c r="H59" i="5"/>
  <c r="J58" i="5"/>
  <c r="I58" i="5"/>
  <c r="H58" i="5"/>
  <c r="J57" i="5"/>
  <c r="I57" i="5"/>
  <c r="H57" i="5"/>
  <c r="J56" i="5"/>
  <c r="I56" i="5"/>
  <c r="H56" i="5"/>
  <c r="J54" i="5"/>
  <c r="I54" i="5"/>
  <c r="H54" i="5"/>
  <c r="J53" i="5"/>
  <c r="I53" i="5"/>
  <c r="H53" i="5"/>
  <c r="J52" i="5"/>
  <c r="I52" i="5"/>
  <c r="H52" i="5"/>
  <c r="J51" i="5"/>
  <c r="I51" i="5"/>
  <c r="H51" i="5"/>
  <c r="J50" i="5"/>
  <c r="I50" i="5"/>
  <c r="H50" i="5"/>
  <c r="J49" i="5"/>
  <c r="I49" i="5"/>
  <c r="H49" i="5"/>
  <c r="J48" i="5"/>
  <c r="I48" i="5"/>
  <c r="H48" i="5"/>
  <c r="J47" i="5"/>
  <c r="I47" i="5"/>
  <c r="H47" i="5"/>
  <c r="J46" i="5"/>
  <c r="I46" i="5"/>
  <c r="H46" i="5"/>
  <c r="J45" i="5"/>
  <c r="I45" i="5"/>
  <c r="H45" i="5"/>
  <c r="J44" i="5"/>
  <c r="I44" i="5"/>
  <c r="H44" i="5"/>
  <c r="J43" i="5"/>
  <c r="I43" i="5"/>
  <c r="H43" i="5"/>
  <c r="J42" i="5"/>
  <c r="I42" i="5"/>
  <c r="H42" i="5"/>
  <c r="J41" i="5"/>
  <c r="I41" i="5"/>
  <c r="H41" i="5"/>
  <c r="J40" i="5"/>
  <c r="I40" i="5"/>
  <c r="H40" i="5"/>
  <c r="J39" i="5"/>
  <c r="I39" i="5"/>
  <c r="H39" i="5"/>
  <c r="J38" i="5"/>
  <c r="I38" i="5"/>
  <c r="H38" i="5"/>
  <c r="J37" i="5"/>
  <c r="I37" i="5"/>
  <c r="H37" i="5"/>
  <c r="J36" i="5"/>
  <c r="I36" i="5"/>
  <c r="H36" i="5"/>
  <c r="J35" i="5"/>
  <c r="I35" i="5"/>
  <c r="H35" i="5"/>
  <c r="J34" i="5"/>
  <c r="I34" i="5"/>
  <c r="H34" i="5"/>
  <c r="J33" i="5"/>
  <c r="I33" i="5"/>
  <c r="H33" i="5"/>
  <c r="J32" i="5"/>
  <c r="I32" i="5"/>
  <c r="H32" i="5"/>
  <c r="J31" i="5"/>
  <c r="I31" i="5"/>
  <c r="H31" i="5"/>
  <c r="J30" i="5"/>
  <c r="I30" i="5"/>
  <c r="H30" i="5"/>
  <c r="J29" i="5"/>
  <c r="I29" i="5"/>
  <c r="H29" i="5"/>
  <c r="J28" i="5"/>
  <c r="I28" i="5"/>
  <c r="H28" i="5"/>
  <c r="J27" i="5"/>
  <c r="I27" i="5"/>
  <c r="H27" i="5"/>
  <c r="J26" i="5"/>
  <c r="I26" i="5"/>
  <c r="H26" i="5"/>
  <c r="J25" i="5"/>
  <c r="I25" i="5"/>
  <c r="H25" i="5"/>
  <c r="J24" i="5"/>
  <c r="I24" i="5"/>
  <c r="H24" i="5"/>
  <c r="J23" i="5"/>
  <c r="I23" i="5"/>
  <c r="H23" i="5"/>
  <c r="J22" i="5"/>
  <c r="I22" i="5"/>
  <c r="H22" i="5"/>
  <c r="J21" i="5"/>
  <c r="I21" i="5"/>
  <c r="H21" i="5"/>
  <c r="J20" i="5"/>
  <c r="I20" i="5"/>
  <c r="H20" i="5"/>
  <c r="J19" i="5"/>
  <c r="I19" i="5"/>
  <c r="H19" i="5"/>
  <c r="J18" i="5"/>
  <c r="I18" i="5"/>
  <c r="H18" i="5"/>
  <c r="J17" i="5"/>
  <c r="I17" i="5"/>
  <c r="H17" i="5"/>
  <c r="J16" i="5"/>
  <c r="I16" i="5"/>
  <c r="H16" i="5"/>
  <c r="J15" i="5"/>
  <c r="I15" i="5"/>
  <c r="H15" i="5"/>
  <c r="J14" i="5"/>
  <c r="I14" i="5"/>
  <c r="H14" i="5"/>
  <c r="J13" i="5"/>
  <c r="I13" i="5"/>
  <c r="H13" i="5"/>
  <c r="J12" i="5"/>
  <c r="I12" i="5"/>
  <c r="H12" i="5"/>
  <c r="J11" i="5"/>
  <c r="I11" i="5"/>
  <c r="H11" i="5"/>
  <c r="J10" i="5"/>
  <c r="I10" i="5"/>
  <c r="H10" i="5"/>
  <c r="J9" i="5"/>
  <c r="I9" i="5"/>
  <c r="H9" i="5"/>
  <c r="J8" i="5"/>
  <c r="I8" i="5"/>
  <c r="H8" i="5"/>
  <c r="J7" i="5"/>
  <c r="I7" i="5"/>
  <c r="H7" i="5"/>
  <c r="B55" i="7"/>
  <c r="M55" i="7" l="1"/>
  <c r="C55" i="7"/>
  <c r="D55" i="7"/>
  <c r="E55" i="7"/>
  <c r="F55" i="7"/>
  <c r="G55" i="7"/>
  <c r="K55" i="7"/>
  <c r="L55" i="7"/>
  <c r="H53" i="7"/>
  <c r="I53" i="7"/>
  <c r="J53" i="7"/>
  <c r="H54" i="7"/>
  <c r="I54" i="7"/>
  <c r="J54" i="7"/>
  <c r="H51" i="7"/>
  <c r="I51" i="7"/>
  <c r="J51" i="7"/>
  <c r="H7" i="7"/>
  <c r="I7" i="7"/>
  <c r="J7" i="7"/>
  <c r="H8" i="7"/>
  <c r="I8" i="7"/>
  <c r="J8" i="7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26" i="7"/>
  <c r="I26" i="7"/>
  <c r="J26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H33" i="7"/>
  <c r="I33" i="7"/>
  <c r="J33" i="7"/>
  <c r="H34" i="7"/>
  <c r="I34" i="7"/>
  <c r="J34" i="7"/>
  <c r="H35" i="7"/>
  <c r="I35" i="7"/>
  <c r="J35" i="7"/>
  <c r="H36" i="7"/>
  <c r="I36" i="7"/>
  <c r="J36" i="7"/>
  <c r="H37" i="7"/>
  <c r="I37" i="7"/>
  <c r="J37" i="7"/>
  <c r="H38" i="7"/>
  <c r="I38" i="7"/>
  <c r="J38" i="7"/>
  <c r="H39" i="7"/>
  <c r="I39" i="7"/>
  <c r="J39" i="7"/>
  <c r="H40" i="7"/>
  <c r="I40" i="7"/>
  <c r="J40" i="7"/>
  <c r="H41" i="7"/>
  <c r="I41" i="7"/>
  <c r="J41" i="7"/>
  <c r="H43" i="7"/>
  <c r="I43" i="7"/>
  <c r="J43" i="7"/>
  <c r="H44" i="7"/>
  <c r="I44" i="7"/>
  <c r="J44" i="7"/>
  <c r="H45" i="7"/>
  <c r="I45" i="7"/>
  <c r="J45" i="7"/>
  <c r="H46" i="7"/>
  <c r="I46" i="7"/>
  <c r="J46" i="7"/>
  <c r="H47" i="7"/>
  <c r="I47" i="7"/>
  <c r="J47" i="7"/>
  <c r="H48" i="7"/>
  <c r="I48" i="7"/>
  <c r="J48" i="7"/>
  <c r="H49" i="7"/>
  <c r="I49" i="7"/>
  <c r="J49" i="7"/>
  <c r="H50" i="7"/>
  <c r="I50" i="7"/>
  <c r="J50" i="7"/>
  <c r="C73" i="5"/>
  <c r="D73" i="5"/>
  <c r="E73" i="5"/>
  <c r="F73" i="5"/>
  <c r="G73" i="5"/>
  <c r="L73" i="5"/>
  <c r="M73" i="5"/>
  <c r="B73" i="5"/>
  <c r="J6" i="5"/>
  <c r="J73" i="5" s="1"/>
  <c r="I6" i="5"/>
  <c r="I73" i="5" s="1"/>
  <c r="H6" i="5"/>
  <c r="H73" i="5" s="1"/>
  <c r="J44" i="3"/>
  <c r="I44" i="3"/>
  <c r="H44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P17" i="15" l="1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J52" i="7"/>
  <c r="I52" i="7"/>
  <c r="H52" i="7"/>
  <c r="J46" i="3"/>
  <c r="I46" i="3"/>
  <c r="H46" i="3"/>
  <c r="J45" i="3"/>
  <c r="I45" i="3"/>
  <c r="H45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P10" i="13" l="1"/>
  <c r="P6" i="13"/>
  <c r="P7" i="13"/>
  <c r="P8" i="13"/>
  <c r="P9" i="13"/>
  <c r="P5" i="13"/>
  <c r="O9" i="13"/>
  <c r="L16" i="13" l="1"/>
  <c r="L6" i="13"/>
  <c r="L7" i="13"/>
  <c r="L8" i="13"/>
  <c r="L9" i="13"/>
  <c r="L10" i="13"/>
  <c r="L11" i="13"/>
  <c r="L12" i="13"/>
  <c r="L13" i="13"/>
  <c r="L14" i="13"/>
  <c r="L15" i="13"/>
  <c r="L5" i="13"/>
  <c r="H5" i="13"/>
  <c r="K15" i="13"/>
  <c r="H16" i="13"/>
  <c r="H14" i="13"/>
  <c r="H13" i="13"/>
  <c r="H12" i="13"/>
  <c r="H11" i="13"/>
  <c r="H10" i="13"/>
  <c r="H9" i="13"/>
  <c r="H8" i="13"/>
  <c r="H7" i="13"/>
  <c r="H6" i="13"/>
  <c r="G15" i="13"/>
  <c r="H15" i="13" s="1"/>
  <c r="J6" i="7" l="1"/>
  <c r="J55" i="7" s="1"/>
  <c r="I6" i="7"/>
  <c r="I55" i="7" s="1"/>
  <c r="H6" i="7"/>
  <c r="H55" i="7" s="1"/>
  <c r="N6" i="7" l="1"/>
  <c r="J7" i="4"/>
  <c r="I7" i="4"/>
  <c r="H7" i="4"/>
  <c r="J37" i="3"/>
  <c r="I37" i="3"/>
  <c r="H37" i="3"/>
  <c r="J36" i="3"/>
  <c r="I36" i="3"/>
  <c r="H36" i="3"/>
  <c r="J35" i="3"/>
  <c r="I35" i="3"/>
  <c r="H35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J29" i="3"/>
  <c r="I29" i="3"/>
  <c r="H29" i="3"/>
  <c r="J28" i="3"/>
  <c r="I28" i="3"/>
  <c r="H28" i="3"/>
  <c r="J27" i="3"/>
  <c r="I27" i="3"/>
  <c r="H27" i="3"/>
  <c r="J26" i="3"/>
  <c r="I26" i="3"/>
  <c r="H26" i="3"/>
  <c r="J25" i="3"/>
  <c r="I25" i="3"/>
  <c r="H25" i="3"/>
  <c r="J24" i="3"/>
  <c r="I24" i="3"/>
  <c r="H24" i="3"/>
  <c r="J9" i="3"/>
  <c r="I9" i="3"/>
  <c r="H9" i="3"/>
  <c r="J8" i="3"/>
  <c r="I8" i="3"/>
  <c r="H8" i="3"/>
  <c r="J7" i="3"/>
  <c r="I7" i="3"/>
  <c r="H7" i="3"/>
  <c r="N24" i="7" l="1"/>
  <c r="N19" i="7"/>
  <c r="N23" i="7"/>
  <c r="N21" i="7"/>
  <c r="N22" i="7"/>
  <c r="N25" i="7"/>
  <c r="N20" i="7"/>
  <c r="J59" i="4"/>
  <c r="I59" i="4"/>
  <c r="H59" i="4"/>
  <c r="N54" i="7"/>
  <c r="N50" i="7"/>
  <c r="N51" i="7"/>
  <c r="N53" i="7"/>
  <c r="N49" i="7"/>
  <c r="N44" i="7"/>
  <c r="N52" i="7"/>
  <c r="N45" i="7"/>
  <c r="N46" i="7"/>
  <c r="N47" i="7"/>
  <c r="N48" i="7"/>
  <c r="N41" i="7"/>
  <c r="N43" i="7"/>
  <c r="C7" i="13"/>
  <c r="C5" i="13"/>
  <c r="C9" i="13"/>
  <c r="C8" i="13"/>
  <c r="C14" i="13"/>
  <c r="C13" i="13"/>
  <c r="C12" i="13"/>
  <c r="C10" i="13"/>
  <c r="C11" i="13"/>
  <c r="N14" i="7"/>
  <c r="N32" i="7"/>
  <c r="N13" i="7"/>
  <c r="N31" i="7"/>
  <c r="N12" i="7"/>
  <c r="N11" i="7"/>
  <c r="N55" i="7"/>
  <c r="N29" i="7"/>
  <c r="N10" i="7"/>
  <c r="N40" i="7"/>
  <c r="N28" i="7"/>
  <c r="N9" i="7"/>
  <c r="N39" i="7"/>
  <c r="N27" i="7"/>
  <c r="N8" i="7"/>
  <c r="N30" i="7"/>
  <c r="N38" i="7"/>
  <c r="N26" i="7"/>
  <c r="N7" i="7"/>
  <c r="N37" i="7"/>
  <c r="N18" i="7"/>
  <c r="N36" i="7"/>
  <c r="N17" i="7"/>
  <c r="N35" i="7"/>
  <c r="N16" i="7"/>
  <c r="N34" i="7"/>
  <c r="N15" i="7"/>
  <c r="N33" i="7"/>
  <c r="J6" i="3"/>
  <c r="J47" i="3" s="1"/>
  <c r="I6" i="3"/>
  <c r="I47" i="3" s="1"/>
  <c r="H6" i="3"/>
  <c r="H47" i="3" s="1"/>
  <c r="N42" i="4" l="1"/>
  <c r="N41" i="4"/>
  <c r="N40" i="4"/>
  <c r="N43" i="4"/>
  <c r="N46" i="4"/>
  <c r="N45" i="4"/>
  <c r="N38" i="4"/>
  <c r="N39" i="4"/>
  <c r="N44" i="4"/>
  <c r="N37" i="4"/>
  <c r="N36" i="4"/>
  <c r="N34" i="4"/>
  <c r="N35" i="4"/>
  <c r="N47" i="4"/>
  <c r="C6" i="13"/>
  <c r="N29" i="4"/>
  <c r="N26" i="4"/>
  <c r="N25" i="4"/>
  <c r="N24" i="4"/>
  <c r="N32" i="4"/>
  <c r="N31" i="4"/>
  <c r="N30" i="4"/>
  <c r="N27" i="4"/>
  <c r="N28" i="4"/>
  <c r="N12" i="4"/>
  <c r="N16" i="4"/>
  <c r="N6" i="4"/>
  <c r="N11" i="4"/>
  <c r="N19" i="4"/>
  <c r="N33" i="4"/>
  <c r="N22" i="4"/>
  <c r="N7" i="4"/>
  <c r="N8" i="4"/>
  <c r="N17" i="4"/>
  <c r="N13" i="4"/>
  <c r="N9" i="4"/>
  <c r="N21" i="4"/>
  <c r="N14" i="4"/>
  <c r="N10" i="4"/>
  <c r="N15" i="4"/>
  <c r="N59" i="4"/>
  <c r="N20" i="4"/>
  <c r="N18" i="4"/>
  <c r="C16" i="13" l="1"/>
  <c r="D16" i="13" l="1"/>
  <c r="C15" i="13"/>
  <c r="D15" i="13" s="1"/>
  <c r="D8" i="13"/>
  <c r="D6" i="13"/>
  <c r="D9" i="13"/>
  <c r="D12" i="13"/>
  <c r="D7" i="13"/>
  <c r="D5" i="13"/>
  <c r="D13" i="13"/>
  <c r="D11" i="13"/>
  <c r="D14" i="13"/>
  <c r="D10" i="13"/>
</calcChain>
</file>

<file path=xl/sharedStrings.xml><?xml version="1.0" encoding="utf-8"?>
<sst xmlns="http://schemas.openxmlformats.org/spreadsheetml/2006/main" count="869" uniqueCount="250">
  <si>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</si>
  <si>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</si>
  <si>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</si>
  <si>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</si>
  <si>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</si>
  <si>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</si>
  <si>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</si>
  <si>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</si>
  <si>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</si>
  <si>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</si>
  <si>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</si>
  <si>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</si>
  <si>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</si>
  <si>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2015-16</t>
  </si>
  <si>
    <t>2016-17</t>
  </si>
  <si>
    <t>2017-18</t>
  </si>
  <si>
    <t>2018-19</t>
  </si>
  <si>
    <t>2019-20</t>
  </si>
  <si>
    <t>2020-21</t>
  </si>
  <si>
    <t>2021-22</t>
  </si>
  <si>
    <t>%</t>
  </si>
  <si>
    <t>Afghanistan</t>
  </si>
  <si>
    <t>Australia</t>
  </si>
  <si>
    <t>Austria</t>
  </si>
  <si>
    <t>Baharain Is</t>
  </si>
  <si>
    <t>Bangladesh Pr</t>
  </si>
  <si>
    <t>Belgium</t>
  </si>
  <si>
    <t>Bhutan</t>
  </si>
  <si>
    <t>Canada</t>
  </si>
  <si>
    <t>Chile</t>
  </si>
  <si>
    <t>China P Rp</t>
  </si>
  <si>
    <t>Colombia</t>
  </si>
  <si>
    <t>Denmark</t>
  </si>
  <si>
    <t>Estonia</t>
  </si>
  <si>
    <t>France</t>
  </si>
  <si>
    <t>Germany</t>
  </si>
  <si>
    <t>Hong Kong</t>
  </si>
  <si>
    <t>Indonesia</t>
  </si>
  <si>
    <t>Japan</t>
  </si>
  <si>
    <t>Latvia</t>
  </si>
  <si>
    <t>Lithuania</t>
  </si>
  <si>
    <t>Malaysia</t>
  </si>
  <si>
    <t>Mozambique</t>
  </si>
  <si>
    <t>Netherland</t>
  </si>
  <si>
    <t>New Zealand</t>
  </si>
  <si>
    <t>Poland</t>
  </si>
  <si>
    <t>Qatar</t>
  </si>
  <si>
    <t>Russia</t>
  </si>
  <si>
    <t>Singapore</t>
  </si>
  <si>
    <t>South Africa</t>
  </si>
  <si>
    <t>Spain</t>
  </si>
  <si>
    <t>Switzerland</t>
  </si>
  <si>
    <t>Tanzania Rep</t>
  </si>
  <si>
    <t>U Arab Emts</t>
  </si>
  <si>
    <t>U K</t>
  </si>
  <si>
    <t>U S A</t>
  </si>
  <si>
    <t>Vietnam Soc Rep</t>
  </si>
  <si>
    <t>Unspecified</t>
  </si>
  <si>
    <t>Total</t>
  </si>
  <si>
    <t>Share %</t>
  </si>
  <si>
    <t>Others</t>
  </si>
  <si>
    <t>Angola</t>
  </si>
  <si>
    <t>Egypt A Rp</t>
  </si>
  <si>
    <t>Greece</t>
  </si>
  <si>
    <t>Nepal</t>
  </si>
  <si>
    <t>Nigeria</t>
  </si>
  <si>
    <t>Oman</t>
  </si>
  <si>
    <t>Philippines</t>
  </si>
  <si>
    <t>Saudi Arab</t>
  </si>
  <si>
    <t>Sri Lanka Dsr</t>
  </si>
  <si>
    <t>Thailand</t>
  </si>
  <si>
    <t>Appiic Multi Prod Sez Vizag Dc</t>
  </si>
  <si>
    <t>Bedi Sea</t>
  </si>
  <si>
    <t>Bhavnagar</t>
  </si>
  <si>
    <t>Chennai Air</t>
  </si>
  <si>
    <t>Chennai Sea</t>
  </si>
  <si>
    <t>Cochin Sea</t>
  </si>
  <si>
    <t>Concor Icd Naya Raipur</t>
  </si>
  <si>
    <t>Concor Icd/Mmlp Khapri Nagpur</t>
  </si>
  <si>
    <t>Dehej Sea</t>
  </si>
  <si>
    <t>Delhi (Icd)</t>
  </si>
  <si>
    <t>Delhi Air</t>
  </si>
  <si>
    <t>Dhamra(Chandbali)</t>
  </si>
  <si>
    <t>Dharmatar Sea</t>
  </si>
  <si>
    <t>Ennore Sea</t>
  </si>
  <si>
    <t>Gangavaram Port</t>
  </si>
  <si>
    <t>Gopalpur Port</t>
  </si>
  <si>
    <t>Hazira Port, Surat</t>
  </si>
  <si>
    <t>Htpl Kilaraipur Icd</t>
  </si>
  <si>
    <t>Icd Jajpur</t>
  </si>
  <si>
    <t>Icd Kanakpura</t>
  </si>
  <si>
    <t>Icd Ludhiana</t>
  </si>
  <si>
    <t>Icd Patli</t>
  </si>
  <si>
    <t>Jaigad</t>
  </si>
  <si>
    <t>Jaigaon</t>
  </si>
  <si>
    <t>Jakhav</t>
  </si>
  <si>
    <t>Kakinada Sea</t>
  </si>
  <si>
    <t>Kandla Sea</t>
  </si>
  <si>
    <t>Karikal</t>
  </si>
  <si>
    <t>Kodinar Sea</t>
  </si>
  <si>
    <t>Kolkata Air</t>
  </si>
  <si>
    <t>Kolkata Sea</t>
  </si>
  <si>
    <t>Krishnapatnam</t>
  </si>
  <si>
    <t>Magdalla Port Sea</t>
  </si>
  <si>
    <t>Marmagoa Sea</t>
  </si>
  <si>
    <t>Mumbai Air</t>
  </si>
  <si>
    <t>Mumbai Sea</t>
  </si>
  <si>
    <t>Mundra</t>
  </si>
  <si>
    <t>Navlakhi</t>
  </si>
  <si>
    <t>Nhava Sheva Sea</t>
  </si>
  <si>
    <t>Okha</t>
  </si>
  <si>
    <t>Paradip Sea</t>
  </si>
  <si>
    <t>Parri Infra Co Pvt Ltd</t>
  </si>
  <si>
    <t>Pipavab(Vicyor)</t>
  </si>
  <si>
    <t>Porbandar</t>
  </si>
  <si>
    <t>Ranpar</t>
  </si>
  <si>
    <t>Revdanda</t>
  </si>
  <si>
    <t>Sez Jamnagar (Reliance)</t>
  </si>
  <si>
    <t>Sez Mundra</t>
  </si>
  <si>
    <t>Tuticorin Sea</t>
  </si>
  <si>
    <t>Visakhapatnam Sea</t>
  </si>
  <si>
    <t>Ahmedabad Air Cargo Complex</t>
  </si>
  <si>
    <t>Bairgania</t>
  </si>
  <si>
    <t>Bangalore Airport</t>
  </si>
  <si>
    <t>Barhni</t>
  </si>
  <si>
    <t>Bhithamore</t>
  </si>
  <si>
    <t>Borsorah</t>
  </si>
  <si>
    <t>Darranga (Rangia)</t>
  </si>
  <si>
    <t>Hyderabad Airport</t>
  </si>
  <si>
    <t>Jogbani</t>
  </si>
  <si>
    <t>Nepalganj</t>
  </si>
  <si>
    <t>Panitanki</t>
  </si>
  <si>
    <t>Petrapole Land</t>
  </si>
  <si>
    <t>Pipraun</t>
  </si>
  <si>
    <t>Raxaul Land</t>
  </si>
  <si>
    <t>Sonbarsa</t>
  </si>
  <si>
    <t>Sutarkandi</t>
  </si>
  <si>
    <t>Tikunia</t>
  </si>
  <si>
    <t>Toothibari, Maharajganj</t>
  </si>
  <si>
    <t>Nautanwa (Sonauli)</t>
  </si>
  <si>
    <t>( Qty. in MT &amp; Value in Million Rs. &amp; US $)</t>
  </si>
  <si>
    <t>Coking Coal</t>
  </si>
  <si>
    <t>Non Coking Coal</t>
  </si>
  <si>
    <t>Year</t>
  </si>
  <si>
    <t>Total Coal</t>
  </si>
  <si>
    <t>Coke &amp; Coal Products</t>
  </si>
  <si>
    <t>Qty.</t>
  </si>
  <si>
    <t>Value(Rs)</t>
  </si>
  <si>
    <t>Value($)</t>
  </si>
  <si>
    <t>Country</t>
  </si>
  <si>
    <t>Port</t>
  </si>
  <si>
    <t>Quantity</t>
  </si>
  <si>
    <t>2022-23</t>
  </si>
  <si>
    <t>Botswana</t>
  </si>
  <si>
    <t>Peru</t>
  </si>
  <si>
    <t>Serbia</t>
  </si>
  <si>
    <t>Taiwan</t>
  </si>
  <si>
    <t>Turkey</t>
  </si>
  <si>
    <t>Anrak Aluminium Sez, Vizag Dc</t>
  </si>
  <si>
    <t>Hetero Infra Sez Nakkapalli Ap</t>
  </si>
  <si>
    <t>Icd Chowpayal</t>
  </si>
  <si>
    <t>Icd Sahnewal, Grfl</t>
  </si>
  <si>
    <t>Icd Sonipat</t>
  </si>
  <si>
    <t>Visakhapatnam Spl Economic Zon</t>
  </si>
  <si>
    <t>Value
(Rs)</t>
  </si>
  <si>
    <t>Value
($)</t>
  </si>
  <si>
    <t>Ethiopia</t>
  </si>
  <si>
    <t>Guinea</t>
  </si>
  <si>
    <t>Iran</t>
  </si>
  <si>
    <t>Kuwait</t>
  </si>
  <si>
    <t>Myanmar</t>
  </si>
  <si>
    <t>Uganda</t>
  </si>
  <si>
    <t>Dhubristeamer Ghat</t>
  </si>
  <si>
    <t>Icd Sabarmati</t>
  </si>
  <si>
    <t>L C S Khunwa</t>
  </si>
  <si>
    <t>Lcs Birpara Alipurduar</t>
  </si>
  <si>
    <t>Lcs Kamardwisa</t>
  </si>
  <si>
    <t>Month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</si>
  <si>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</si>
  <si>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</si>
  <si>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</si>
  <si>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</si>
  <si>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</si>
  <si>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</si>
  <si>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</si>
  <si>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</si>
  <si>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</si>
  <si>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</si>
  <si>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</si>
  <si>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</si>
  <si>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Quantity [MT]</t>
  </si>
  <si>
    <t>Statement 7.2 : Source Country Wise Import of Coal by India during 2022-23</t>
  </si>
  <si>
    <t>Statement 7.3 Source Country Wise Import of Coking Coal by India during 2022-23</t>
  </si>
  <si>
    <t>All India Import</t>
  </si>
  <si>
    <t>Import Coking</t>
  </si>
  <si>
    <t>Import Non Coking</t>
  </si>
  <si>
    <t xml:space="preserve"> Statement 7.4 : Source Country Wise Import of Non-Coking Coal to India during 2022-23</t>
  </si>
  <si>
    <t>Statement 7.6 : Export of Coal from India by destination countries during 2022-23</t>
  </si>
  <si>
    <t>Gouriphanta</t>
  </si>
  <si>
    <t>Contd….</t>
  </si>
  <si>
    <t>Table 8.1 : Year Wise Import of Coal, Coke &amp; Other Coal Products to India during last Ten Years</t>
  </si>
  <si>
    <t>Table 8.2 : Year Wise Export of Coal, Coke &amp; Other Coal Products from India during last Ten Years</t>
  </si>
  <si>
    <t>2023-24</t>
  </si>
  <si>
    <t>Finland</t>
  </si>
  <si>
    <t>Italy</t>
  </si>
  <si>
    <t>Kazakhstan</t>
  </si>
  <si>
    <t>Icd Mandideep</t>
  </si>
  <si>
    <t>Sikka</t>
  </si>
  <si>
    <t>Growth %</t>
  </si>
  <si>
    <t>Algeria</t>
  </si>
  <si>
    <t>Ghana</t>
  </si>
  <si>
    <t>Israel</t>
  </si>
  <si>
    <t>Jordan</t>
  </si>
  <si>
    <t>Kenya</t>
  </si>
  <si>
    <t>Korea Rp</t>
  </si>
  <si>
    <t>Maldives</t>
  </si>
  <si>
    <t>Morocco</t>
  </si>
  <si>
    <t>Norway</t>
  </si>
  <si>
    <t xml:space="preserve">MONTH WISE EXPORT OF COAL, COKE, COAL PRODUCTS AND LIGNITE ETC DURING 2023-2024 </t>
  </si>
  <si>
    <t>Total Coke &amp; Coal Products</t>
  </si>
  <si>
    <t>Total Lignite</t>
  </si>
  <si>
    <t>Value(Rs.)</t>
  </si>
  <si>
    <t>Icd Concor Jharsuguda</t>
  </si>
  <si>
    <t/>
  </si>
  <si>
    <t>Newmangalore Sea</t>
  </si>
  <si>
    <t>Hatisar (Deosiri)</t>
  </si>
  <si>
    <t>Ghasuapara</t>
  </si>
  <si>
    <t>2024-25</t>
  </si>
  <si>
    <t>Croatia</t>
  </si>
  <si>
    <t>Table 8.3 : Source Country Wise Import of Coal, Coke &amp; Other Coal Products  to India during 2024-25</t>
  </si>
  <si>
    <t>Table 8.4 : Destination Country Wise Export of Coal, Coke &amp; other Coal Products from India during 2024-25</t>
  </si>
  <si>
    <t>Argentina</t>
  </si>
  <si>
    <t>Armenia</t>
  </si>
  <si>
    <t>Brazil</t>
  </si>
  <si>
    <t>Dominic Rep</t>
  </si>
  <si>
    <t>Iraq</t>
  </si>
  <si>
    <t>Madagascar</t>
  </si>
  <si>
    <t>Seychelles</t>
  </si>
  <si>
    <t>Yemen Republc</t>
  </si>
  <si>
    <t xml:space="preserve">Adani Power Jharkhand Ltd Sez </t>
  </si>
  <si>
    <t>Icd Bangalore</t>
  </si>
  <si>
    <t>Salaya Port, Gujrat</t>
  </si>
  <si>
    <t>Table 8.5 : Port Wise Import of Coal, Coke &amp; Other Coal Products to India during 2024-25</t>
  </si>
  <si>
    <t>Dawki</t>
  </si>
  <si>
    <t>Icd Kalinganagar</t>
  </si>
  <si>
    <t>Lcs Golakganj</t>
  </si>
  <si>
    <t>T.T.Shed (Kidderpore)</t>
  </si>
  <si>
    <t>Table 8.6 : Port Wise Export of Coal, Coke &amp; Other Coal Products from India during 2024-25</t>
  </si>
  <si>
    <t>Table 8.7 : Month Wise Import of Coal, Coke &amp; Other Coal Products to India during 2024-25</t>
  </si>
  <si>
    <t>Table 8.8 : Month Wise Export of Coal, Coke &amp; Other Coal Products from India during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</si>
</sst>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000"/>
    <numFmt numFmtId="165" formatCode="0.00000"/>
    <numFmt numFmtId="166" formatCode="0.000"/>
    <numFmt numFmtId="167" formatCode="0;[Red]0"/>
    <numFmt numFmtId="168" formatCode="0.0000"/>
    <numFmt numFmtId="169" formatCode="0.000;[Red]0.000"/>
    <numFmt numFmtId="170" formatCode="[Blue]\▲0.0&quot;%&quot;;[Red]\▼0.0&quot;%&quot;"/>
    <numFmt numFmtId="171" formatCode="[$-409]mmmm\-yy;@"/>
    <numFmt numFmtId="173" formatCode="[Blue]\▲0.00&quot;%&quot;;[Red]\▼0.00&quot;%&quot;"/>
    <numFmt numFmtId="174" formatCode="0.0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sz val="9.5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sz val="10.5"/>
      <name val="Arial Narrow"/>
      <family val="2"/>
    </font>
    <font>
      <b/>
      <sz val="10.5"/>
      <name val="Arial Narrow"/>
      <family val="2"/>
    </font>
    <font>
      <sz val="10"/>
      <name val="Calibri"/>
      <family val="2"/>
      <scheme val="minor"/>
    </font>
    <font>
      <sz val="10"/>
      <color rgb="FF0000FF"/>
      <name val="Arial Narrow"/>
      <family val="2"/>
    </font>
    <font>
      <sz val="11"/>
      <color rgb="FF0000FF"/>
      <name val="Arial Narrow"/>
      <family val="2"/>
    </font>
    <font>
      <b/>
      <sz val="11"/>
      <color rgb="FF0000FF"/>
      <name val="Arial Narrow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FF"/>
      <name val="Calibri"/>
      <family val="2"/>
      <scheme val="minor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9.5"/>
      <color theme="0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</cellStyleXfs>
  <cellXfs count="317">
    <xf numFmtId="0" fontId="0" fillId="0" borderId="0" xfId="0"/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65" fontId="5" fillId="0" borderId="0" xfId="2" applyNumberFormat="1" applyFont="1" applyAlignment="1">
      <alignment vertical="center"/>
    </xf>
    <xf numFmtId="2" fontId="5" fillId="0" borderId="0" xfId="2" applyNumberFormat="1" applyFont="1" applyAlignment="1">
      <alignment vertical="center"/>
    </xf>
    <xf numFmtId="2" fontId="6" fillId="0" borderId="0" xfId="2" applyNumberFormat="1" applyFont="1" applyAlignment="1">
      <alignment vertical="center"/>
    </xf>
    <xf numFmtId="166" fontId="5" fillId="0" borderId="0" xfId="2" applyNumberFormat="1" applyFont="1" applyAlignment="1">
      <alignment vertical="center"/>
    </xf>
    <xf numFmtId="165" fontId="7" fillId="0" borderId="9" xfId="2" applyNumberFormat="1" applyFont="1" applyBorder="1" applyAlignment="1">
      <alignment vertical="center"/>
    </xf>
    <xf numFmtId="166" fontId="7" fillId="0" borderId="10" xfId="2" applyNumberFormat="1" applyFont="1" applyBorder="1" applyAlignment="1">
      <alignment vertical="center"/>
    </xf>
    <xf numFmtId="2" fontId="7" fillId="0" borderId="11" xfId="2" applyNumberFormat="1" applyFont="1" applyBorder="1" applyAlignment="1">
      <alignment vertical="center"/>
    </xf>
    <xf numFmtId="2" fontId="7" fillId="0" borderId="12" xfId="2" applyNumberFormat="1" applyFont="1" applyBorder="1" applyAlignment="1">
      <alignment vertical="center"/>
    </xf>
    <xf numFmtId="166" fontId="8" fillId="0" borderId="10" xfId="2" applyNumberFormat="1" applyFont="1" applyBorder="1" applyAlignment="1">
      <alignment vertical="center"/>
    </xf>
    <xf numFmtId="2" fontId="8" fillId="0" borderId="11" xfId="2" applyNumberFormat="1" applyFont="1" applyBorder="1" applyAlignment="1">
      <alignment vertical="center"/>
    </xf>
    <xf numFmtId="2" fontId="8" fillId="0" borderId="12" xfId="2" applyNumberFormat="1" applyFont="1" applyBorder="1" applyAlignment="1">
      <alignment vertical="center"/>
    </xf>
    <xf numFmtId="2" fontId="7" fillId="0" borderId="13" xfId="2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166" fontId="7" fillId="0" borderId="0" xfId="2" applyNumberFormat="1" applyFont="1" applyAlignment="1">
      <alignment vertical="center"/>
    </xf>
    <xf numFmtId="10" fontId="7" fillId="0" borderId="0" xfId="2" applyNumberFormat="1" applyFont="1" applyAlignment="1">
      <alignment vertical="center"/>
    </xf>
    <xf numFmtId="165" fontId="7" fillId="2" borderId="14" xfId="2" applyNumberFormat="1" applyFont="1" applyFill="1" applyBorder="1" applyAlignment="1">
      <alignment vertical="center" wrapText="1"/>
    </xf>
    <xf numFmtId="165" fontId="5" fillId="0" borderId="0" xfId="2" applyNumberFormat="1" applyFont="1"/>
    <xf numFmtId="2" fontId="5" fillId="0" borderId="0" xfId="2" applyNumberFormat="1" applyFont="1"/>
    <xf numFmtId="165" fontId="6" fillId="0" borderId="0" xfId="2" applyNumberFormat="1" applyFont="1"/>
    <xf numFmtId="2" fontId="6" fillId="0" borderId="0" xfId="2" applyNumberFormat="1" applyFont="1"/>
    <xf numFmtId="0" fontId="5" fillId="0" borderId="0" xfId="2" applyFont="1"/>
    <xf numFmtId="166" fontId="5" fillId="0" borderId="0" xfId="2" applyNumberFormat="1" applyFont="1"/>
    <xf numFmtId="166" fontId="6" fillId="0" borderId="0" xfId="2" applyNumberFormat="1" applyFont="1"/>
    <xf numFmtId="166" fontId="5" fillId="0" borderId="6" xfId="2" applyNumberFormat="1" applyFont="1" applyBorder="1" applyAlignment="1">
      <alignment vertical="center"/>
    </xf>
    <xf numFmtId="2" fontId="5" fillId="0" borderId="7" xfId="2" applyNumberFormat="1" applyFont="1" applyBorder="1" applyAlignment="1">
      <alignment vertical="center"/>
    </xf>
    <xf numFmtId="166" fontId="6" fillId="0" borderId="6" xfId="2" applyNumberFormat="1" applyFont="1" applyBorder="1" applyAlignment="1">
      <alignment vertical="center"/>
    </xf>
    <xf numFmtId="2" fontId="6" fillId="0" borderId="7" xfId="2" applyNumberFormat="1" applyFont="1" applyBorder="1" applyAlignment="1">
      <alignment vertical="center"/>
    </xf>
    <xf numFmtId="2" fontId="5" fillId="0" borderId="8" xfId="2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10" fontId="10" fillId="0" borderId="0" xfId="3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170" fontId="7" fillId="2" borderId="15" xfId="1" applyNumberFormat="1" applyFont="1" applyFill="1" applyBorder="1" applyAlignment="1">
      <alignment vertical="center"/>
    </xf>
    <xf numFmtId="170" fontId="7" fillId="2" borderId="16" xfId="1" applyNumberFormat="1" applyFont="1" applyFill="1" applyBorder="1" applyAlignment="1">
      <alignment vertical="center"/>
    </xf>
    <xf numFmtId="170" fontId="7" fillId="2" borderId="34" xfId="1" applyNumberFormat="1" applyFont="1" applyFill="1" applyBorder="1" applyAlignment="1">
      <alignment vertical="center"/>
    </xf>
    <xf numFmtId="170" fontId="7" fillId="2" borderId="17" xfId="1" applyNumberFormat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1" xfId="2" applyFont="1" applyBorder="1" applyAlignment="1">
      <alignment vertical="center"/>
    </xf>
    <xf numFmtId="164" fontId="14" fillId="0" borderId="0" xfId="2" applyNumberFormat="1" applyFont="1" applyAlignment="1">
      <alignment vertical="center"/>
    </xf>
    <xf numFmtId="2" fontId="14" fillId="0" borderId="0" xfId="2" applyNumberFormat="1" applyFont="1" applyAlignment="1">
      <alignment vertical="center"/>
    </xf>
    <xf numFmtId="2" fontId="15" fillId="0" borderId="0" xfId="2" applyNumberFormat="1" applyFont="1" applyAlignment="1">
      <alignment vertical="center"/>
    </xf>
    <xf numFmtId="169" fontId="5" fillId="0" borderId="0" xfId="2" applyNumberFormat="1" applyFont="1" applyAlignment="1">
      <alignment vertical="center"/>
    </xf>
    <xf numFmtId="0" fontId="16" fillId="0" borderId="0" xfId="0" applyFont="1"/>
    <xf numFmtId="169" fontId="6" fillId="0" borderId="0" xfId="2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165" fontId="5" fillId="0" borderId="6" xfId="2" applyNumberFormat="1" applyFont="1" applyBorder="1" applyAlignment="1">
      <alignment vertical="center"/>
    </xf>
    <xf numFmtId="165" fontId="6" fillId="0" borderId="6" xfId="2" applyNumberFormat="1" applyFont="1" applyBorder="1" applyAlignment="1">
      <alignment vertical="center"/>
    </xf>
    <xf numFmtId="10" fontId="5" fillId="0" borderId="0" xfId="3" applyNumberFormat="1" applyFont="1" applyBorder="1" applyAlignment="1">
      <alignment vertical="center"/>
    </xf>
    <xf numFmtId="10" fontId="5" fillId="0" borderId="0" xfId="3" applyNumberFormat="1" applyFont="1" applyFill="1" applyBorder="1" applyAlignment="1">
      <alignment vertical="center"/>
    </xf>
    <xf numFmtId="166" fontId="10" fillId="0" borderId="0" xfId="2" applyNumberFormat="1" applyFont="1" applyAlignment="1">
      <alignment vertical="center"/>
    </xf>
    <xf numFmtId="166" fontId="9" fillId="0" borderId="0" xfId="2" applyNumberFormat="1" applyFont="1" applyAlignment="1">
      <alignment vertical="center"/>
    </xf>
    <xf numFmtId="0" fontId="5" fillId="0" borderId="0" xfId="5" applyFont="1"/>
    <xf numFmtId="166" fontId="5" fillId="0" borderId="0" xfId="5" applyNumberFormat="1" applyFont="1"/>
    <xf numFmtId="2" fontId="5" fillId="0" borderId="0" xfId="5" applyNumberFormat="1" applyFont="1"/>
    <xf numFmtId="166" fontId="6" fillId="0" borderId="0" xfId="5" applyNumberFormat="1" applyFont="1"/>
    <xf numFmtId="2" fontId="6" fillId="0" borderId="0" xfId="5" applyNumberFormat="1" applyFont="1"/>
    <xf numFmtId="0" fontId="6" fillId="0" borderId="0" xfId="5" applyFont="1" applyAlignment="1">
      <alignment vertical="center"/>
    </xf>
    <xf numFmtId="1" fontId="6" fillId="0" borderId="0" xfId="5" applyNumberFormat="1" applyFont="1" applyAlignment="1">
      <alignment vertical="center"/>
    </xf>
    <xf numFmtId="0" fontId="5" fillId="0" borderId="0" xfId="5" applyFont="1" applyAlignment="1">
      <alignment vertical="center"/>
    </xf>
    <xf numFmtId="1" fontId="5" fillId="0" borderId="0" xfId="5" applyNumberFormat="1" applyFont="1" applyAlignment="1">
      <alignment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center" vertical="center"/>
    </xf>
    <xf numFmtId="166" fontId="0" fillId="0" borderId="0" xfId="0" applyNumberFormat="1"/>
    <xf numFmtId="0" fontId="21" fillId="6" borderId="43" xfId="0" applyFont="1" applyFill="1" applyBorder="1" applyAlignment="1">
      <alignment vertical="center"/>
    </xf>
    <xf numFmtId="0" fontId="21" fillId="6" borderId="20" xfId="0" applyFont="1" applyFill="1" applyBorder="1" applyAlignment="1">
      <alignment horizontal="right" vertical="center"/>
    </xf>
    <xf numFmtId="0" fontId="0" fillId="4" borderId="0" xfId="0" applyFill="1"/>
    <xf numFmtId="166" fontId="0" fillId="4" borderId="0" xfId="0" applyNumberFormat="1" applyFill="1"/>
    <xf numFmtId="0" fontId="22" fillId="0" borderId="0" xfId="0" applyFont="1"/>
    <xf numFmtId="0" fontId="19" fillId="6" borderId="43" xfId="0" applyFont="1" applyFill="1" applyBorder="1" applyAlignment="1">
      <alignment vertical="center"/>
    </xf>
    <xf numFmtId="0" fontId="19" fillId="6" borderId="20" xfId="0" applyFont="1" applyFill="1" applyBorder="1" applyAlignment="1">
      <alignment horizontal="right" vertical="center"/>
    </xf>
    <xf numFmtId="0" fontId="19" fillId="5" borderId="43" xfId="0" applyFont="1" applyFill="1" applyBorder="1" applyAlignment="1">
      <alignment vertical="center"/>
    </xf>
    <xf numFmtId="0" fontId="18" fillId="0" borderId="43" xfId="0" applyFont="1" applyBorder="1" applyAlignment="1">
      <alignment vertical="center"/>
    </xf>
    <xf numFmtId="166" fontId="18" fillId="0" borderId="20" xfId="0" applyNumberFormat="1" applyFont="1" applyBorder="1" applyAlignment="1">
      <alignment horizontal="right" vertical="center"/>
    </xf>
    <xf numFmtId="10" fontId="18" fillId="0" borderId="20" xfId="0" applyNumberFormat="1" applyFont="1" applyBorder="1" applyAlignment="1">
      <alignment horizontal="right" vertical="center"/>
    </xf>
    <xf numFmtId="0" fontId="18" fillId="0" borderId="43" xfId="0" applyFont="1" applyBorder="1" applyAlignment="1">
      <alignment vertical="center" wrapText="1"/>
    </xf>
    <xf numFmtId="166" fontId="18" fillId="0" borderId="20" xfId="0" applyNumberFormat="1" applyFont="1" applyBorder="1" applyAlignment="1">
      <alignment horizontal="right" vertical="center" wrapText="1"/>
    </xf>
    <xf numFmtId="10" fontId="18" fillId="0" borderId="20" xfId="0" applyNumberFormat="1" applyFont="1" applyBorder="1" applyAlignment="1">
      <alignment horizontal="right" vertical="center" wrapText="1"/>
    </xf>
    <xf numFmtId="166" fontId="19" fillId="5" borderId="20" xfId="0" applyNumberFormat="1" applyFont="1" applyFill="1" applyBorder="1" applyAlignment="1">
      <alignment horizontal="right" vertical="center"/>
    </xf>
    <xf numFmtId="10" fontId="19" fillId="5" borderId="20" xfId="0" applyNumberFormat="1" applyFont="1" applyFill="1" applyBorder="1" applyAlignment="1">
      <alignment horizontal="right" vertical="center"/>
    </xf>
    <xf numFmtId="0" fontId="19" fillId="4" borderId="43" xfId="0" applyFont="1" applyFill="1" applyBorder="1" applyAlignment="1">
      <alignment vertical="center"/>
    </xf>
    <xf numFmtId="166" fontId="19" fillId="4" borderId="20" xfId="0" applyNumberFormat="1" applyFont="1" applyFill="1" applyBorder="1" applyAlignment="1">
      <alignment horizontal="right" vertical="center"/>
    </xf>
    <xf numFmtId="10" fontId="19" fillId="4" borderId="20" xfId="0" applyNumberFormat="1" applyFont="1" applyFill="1" applyBorder="1" applyAlignment="1">
      <alignment horizontal="right" vertical="center"/>
    </xf>
    <xf numFmtId="10" fontId="19" fillId="5" borderId="20" xfId="0" applyNumberFormat="1" applyFont="1" applyFill="1" applyBorder="1" applyAlignment="1">
      <alignment horizontal="right" vertical="center" wrapText="1"/>
    </xf>
    <xf numFmtId="165" fontId="5" fillId="0" borderId="0" xfId="5" applyNumberFormat="1" applyFont="1"/>
    <xf numFmtId="165" fontId="7" fillId="3" borderId="9" xfId="2" applyNumberFormat="1" applyFont="1" applyFill="1" applyBorder="1" applyAlignment="1">
      <alignment vertical="center"/>
    </xf>
    <xf numFmtId="166" fontId="8" fillId="3" borderId="10" xfId="2" applyNumberFormat="1" applyFont="1" applyFill="1" applyBorder="1" applyAlignment="1">
      <alignment vertical="center"/>
    </xf>
    <xf numFmtId="2" fontId="8" fillId="3" borderId="11" xfId="2" applyNumberFormat="1" applyFont="1" applyFill="1" applyBorder="1" applyAlignment="1">
      <alignment vertical="center"/>
    </xf>
    <xf numFmtId="2" fontId="8" fillId="3" borderId="12" xfId="2" applyNumberFormat="1" applyFont="1" applyFill="1" applyBorder="1" applyAlignment="1">
      <alignment vertical="center"/>
    </xf>
    <xf numFmtId="165" fontId="7" fillId="3" borderId="18" xfId="2" applyNumberFormat="1" applyFont="1" applyFill="1" applyBorder="1" applyAlignment="1">
      <alignment vertical="center" wrapText="1"/>
    </xf>
    <xf numFmtId="170" fontId="7" fillId="3" borderId="19" xfId="1" applyNumberFormat="1" applyFont="1" applyFill="1" applyBorder="1" applyAlignment="1">
      <alignment vertical="center"/>
    </xf>
    <xf numFmtId="170" fontId="7" fillId="3" borderId="35" xfId="1" applyNumberFormat="1" applyFont="1" applyFill="1" applyBorder="1" applyAlignment="1">
      <alignment vertical="center"/>
    </xf>
    <xf numFmtId="170" fontId="7" fillId="3" borderId="36" xfId="1" applyNumberFormat="1" applyFont="1" applyFill="1" applyBorder="1" applyAlignment="1">
      <alignment vertical="center"/>
    </xf>
    <xf numFmtId="170" fontId="7" fillId="3" borderId="37" xfId="1" applyNumberFormat="1" applyFont="1" applyFill="1" applyBorder="1" applyAlignment="1">
      <alignment vertical="center"/>
    </xf>
    <xf numFmtId="2" fontId="9" fillId="3" borderId="4" xfId="2" applyNumberFormat="1" applyFont="1" applyFill="1" applyBorder="1" applyAlignment="1">
      <alignment horizontal="center" vertical="center"/>
    </xf>
    <xf numFmtId="2" fontId="9" fillId="3" borderId="5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4" fillId="7" borderId="4" xfId="2" applyNumberFormat="1" applyFont="1" applyFill="1" applyBorder="1" applyAlignment="1">
      <alignment horizontal="center" vertical="center" wrapText="1"/>
    </xf>
    <xf numFmtId="164" fontId="24" fillId="7" borderId="5" xfId="2" applyNumberFormat="1" applyFont="1" applyFill="1" applyBorder="1" applyAlignment="1">
      <alignment horizontal="center" vertical="center" wrapText="1"/>
    </xf>
    <xf numFmtId="164" fontId="25" fillId="7" borderId="4" xfId="2" applyNumberFormat="1" applyFont="1" applyFill="1" applyBorder="1" applyAlignment="1">
      <alignment horizontal="center" vertical="center" wrapText="1"/>
    </xf>
    <xf numFmtId="164" fontId="23" fillId="7" borderId="4" xfId="2" applyNumberFormat="1" applyFont="1" applyFill="1" applyBorder="1" applyAlignment="1">
      <alignment horizontal="center" vertical="center" wrapText="1"/>
    </xf>
    <xf numFmtId="166" fontId="23" fillId="7" borderId="4" xfId="2" applyNumberFormat="1" applyFont="1" applyFill="1" applyBorder="1" applyAlignment="1">
      <alignment horizontal="center" vertical="center" wrapText="1"/>
    </xf>
    <xf numFmtId="164" fontId="23" fillId="7" borderId="5" xfId="2" applyNumberFormat="1" applyFont="1" applyFill="1" applyBorder="1" applyAlignment="1">
      <alignment horizontal="center" vertical="center" wrapText="1"/>
    </xf>
    <xf numFmtId="2" fontId="23" fillId="7" borderId="4" xfId="2" applyNumberFormat="1" applyFont="1" applyFill="1" applyBorder="1" applyAlignment="1">
      <alignment horizontal="center" vertical="center" wrapText="1"/>
    </xf>
    <xf numFmtId="2" fontId="23" fillId="7" borderId="5" xfId="2" applyNumberFormat="1" applyFont="1" applyFill="1" applyBorder="1" applyAlignment="1">
      <alignment horizontal="center" vertical="center" wrapText="1"/>
    </xf>
    <xf numFmtId="166" fontId="9" fillId="3" borderId="4" xfId="2" applyNumberFormat="1" applyFont="1" applyFill="1" applyBorder="1" applyAlignment="1">
      <alignment horizontal="center" vertical="center"/>
    </xf>
    <xf numFmtId="165" fontId="23" fillId="7" borderId="4" xfId="2" applyNumberFormat="1" applyFont="1" applyFill="1" applyBorder="1" applyAlignment="1">
      <alignment horizontal="center" vertical="center" wrapText="1"/>
    </xf>
    <xf numFmtId="166" fontId="6" fillId="3" borderId="4" xfId="2" applyNumberFormat="1" applyFont="1" applyFill="1" applyBorder="1" applyAlignment="1">
      <alignment horizontal="center" vertical="center"/>
    </xf>
    <xf numFmtId="165" fontId="6" fillId="3" borderId="4" xfId="2" applyNumberFormat="1" applyFont="1" applyFill="1" applyBorder="1" applyAlignment="1">
      <alignment horizontal="center" vertical="center"/>
    </xf>
    <xf numFmtId="166" fontId="24" fillId="7" borderId="4" xfId="2" applyNumberFormat="1" applyFont="1" applyFill="1" applyBorder="1" applyAlignment="1">
      <alignment horizontal="center" vertical="center" wrapText="1"/>
    </xf>
    <xf numFmtId="166" fontId="24" fillId="7" borderId="5" xfId="2" applyNumberFormat="1" applyFont="1" applyFill="1" applyBorder="1" applyAlignment="1">
      <alignment horizontal="center" vertical="center" wrapText="1"/>
    </xf>
    <xf numFmtId="166" fontId="9" fillId="3" borderId="3" xfId="2" applyNumberFormat="1" applyFont="1" applyFill="1" applyBorder="1" applyAlignment="1">
      <alignment horizontal="center" vertical="center"/>
    </xf>
    <xf numFmtId="166" fontId="9" fillId="3" borderId="5" xfId="2" applyNumberFormat="1" applyFont="1" applyFill="1" applyBorder="1" applyAlignment="1">
      <alignment horizontal="center" vertical="center"/>
    </xf>
    <xf numFmtId="0" fontId="23" fillId="7" borderId="39" xfId="2" applyFont="1" applyFill="1" applyBorder="1" applyAlignment="1">
      <alignment horizontal="left" vertical="center"/>
    </xf>
    <xf numFmtId="0" fontId="6" fillId="3" borderId="39" xfId="2" applyFont="1" applyFill="1" applyBorder="1" applyAlignment="1">
      <alignment horizontal="center" vertical="center"/>
    </xf>
    <xf numFmtId="173" fontId="7" fillId="2" borderId="15" xfId="1" applyNumberFormat="1" applyFont="1" applyFill="1" applyBorder="1" applyAlignment="1">
      <alignment vertical="center"/>
    </xf>
    <xf numFmtId="173" fontId="7" fillId="2" borderId="16" xfId="1" applyNumberFormat="1" applyFont="1" applyFill="1" applyBorder="1" applyAlignment="1">
      <alignment vertical="center"/>
    </xf>
    <xf numFmtId="173" fontId="7" fillId="2" borderId="17" xfId="1" applyNumberFormat="1" applyFont="1" applyFill="1" applyBorder="1" applyAlignment="1">
      <alignment vertical="center"/>
    </xf>
    <xf numFmtId="173" fontId="8" fillId="2" borderId="15" xfId="1" applyNumberFormat="1" applyFont="1" applyFill="1" applyBorder="1" applyAlignment="1">
      <alignment vertical="center"/>
    </xf>
    <xf numFmtId="173" fontId="8" fillId="2" borderId="16" xfId="1" applyNumberFormat="1" applyFont="1" applyFill="1" applyBorder="1" applyAlignment="1">
      <alignment vertical="center"/>
    </xf>
    <xf numFmtId="173" fontId="8" fillId="2" borderId="17" xfId="1" applyNumberFormat="1" applyFont="1" applyFill="1" applyBorder="1" applyAlignment="1">
      <alignment vertical="center"/>
    </xf>
    <xf numFmtId="173" fontId="8" fillId="3" borderId="19" xfId="1" applyNumberFormat="1" applyFont="1" applyFill="1" applyBorder="1" applyAlignment="1">
      <alignment vertical="center"/>
    </xf>
    <xf numFmtId="173" fontId="8" fillId="3" borderId="35" xfId="1" applyNumberFormat="1" applyFont="1" applyFill="1" applyBorder="1" applyAlignment="1">
      <alignment vertical="center"/>
    </xf>
    <xf numFmtId="173" fontId="8" fillId="3" borderId="36" xfId="1" applyNumberFormat="1" applyFont="1" applyFill="1" applyBorder="1" applyAlignment="1">
      <alignment vertical="center"/>
    </xf>
    <xf numFmtId="0" fontId="9" fillId="3" borderId="39" xfId="2" applyFont="1" applyFill="1" applyBorder="1" applyAlignment="1">
      <alignment horizontal="center" vertical="center"/>
    </xf>
    <xf numFmtId="173" fontId="7" fillId="2" borderId="34" xfId="1" applyNumberFormat="1" applyFont="1" applyFill="1" applyBorder="1" applyAlignment="1">
      <alignment vertical="center"/>
    </xf>
    <xf numFmtId="173" fontId="8" fillId="3" borderId="37" xfId="1" applyNumberFormat="1" applyFont="1" applyFill="1" applyBorder="1" applyAlignment="1">
      <alignment vertical="center"/>
    </xf>
    <xf numFmtId="0" fontId="9" fillId="3" borderId="38" xfId="2" applyFont="1" applyFill="1" applyBorder="1" applyAlignment="1">
      <alignment horizontal="center" vertical="center"/>
    </xf>
    <xf numFmtId="164" fontId="25" fillId="7" borderId="2" xfId="2" applyNumberFormat="1" applyFont="1" applyFill="1" applyBorder="1" applyAlignment="1">
      <alignment horizontal="center" vertical="center" wrapText="1"/>
    </xf>
    <xf numFmtId="0" fontId="13" fillId="0" borderId="0" xfId="5" applyFont="1"/>
    <xf numFmtId="0" fontId="20" fillId="0" borderId="0" xfId="5" applyFont="1"/>
    <xf numFmtId="2" fontId="20" fillId="0" borderId="0" xfId="5" applyNumberFormat="1" applyFont="1"/>
    <xf numFmtId="2" fontId="13" fillId="0" borderId="0" xfId="5" applyNumberFormat="1" applyFont="1"/>
    <xf numFmtId="0" fontId="20" fillId="0" borderId="0" xfId="5" applyFont="1" applyAlignment="1">
      <alignment vertical="center"/>
    </xf>
    <xf numFmtId="164" fontId="20" fillId="0" borderId="4" xfId="5" applyNumberFormat="1" applyFont="1" applyBorder="1" applyAlignment="1">
      <alignment horizontal="right"/>
    </xf>
    <xf numFmtId="2" fontId="20" fillId="0" borderId="4" xfId="5" applyNumberFormat="1" applyFont="1" applyBorder="1" applyAlignment="1">
      <alignment horizontal="right"/>
    </xf>
    <xf numFmtId="164" fontId="13" fillId="0" borderId="4" xfId="5" applyNumberFormat="1" applyFont="1" applyBorder="1" applyAlignment="1">
      <alignment horizontal="right"/>
    </xf>
    <xf numFmtId="2" fontId="13" fillId="0" borderId="4" xfId="5" applyNumberFormat="1" applyFont="1" applyBorder="1" applyAlignment="1">
      <alignment horizontal="right"/>
    </xf>
    <xf numFmtId="17" fontId="17" fillId="0" borderId="4" xfId="5" applyNumberFormat="1" applyFont="1" applyBorder="1" applyAlignment="1">
      <alignment horizontal="left" vertical="center"/>
    </xf>
    <xf numFmtId="165" fontId="18" fillId="0" borderId="4" xfId="5" applyNumberFormat="1" applyFont="1" applyBorder="1" applyAlignment="1">
      <alignment vertical="center"/>
    </xf>
    <xf numFmtId="165" fontId="19" fillId="0" borderId="4" xfId="5" applyNumberFormat="1" applyFont="1" applyBorder="1" applyAlignment="1">
      <alignment vertical="center"/>
    </xf>
    <xf numFmtId="1" fontId="18" fillId="0" borderId="0" xfId="5" applyNumberFormat="1" applyFont="1" applyAlignment="1">
      <alignment vertical="center"/>
    </xf>
    <xf numFmtId="1" fontId="13" fillId="0" borderId="4" xfId="5" applyNumberFormat="1" applyFont="1" applyBorder="1" applyAlignment="1">
      <alignment vertical="center"/>
    </xf>
    <xf numFmtId="165" fontId="13" fillId="0" borderId="4" xfId="5" applyNumberFormat="1" applyFont="1" applyBorder="1" applyAlignment="1">
      <alignment vertical="center"/>
    </xf>
    <xf numFmtId="1" fontId="13" fillId="0" borderId="0" xfId="5" applyNumberFormat="1" applyFont="1" applyAlignment="1">
      <alignment vertical="center"/>
    </xf>
    <xf numFmtId="165" fontId="9" fillId="3" borderId="4" xfId="2" applyNumberFormat="1" applyFont="1" applyFill="1" applyBorder="1" applyAlignment="1">
      <alignment horizontal="center" vertical="center"/>
    </xf>
    <xf numFmtId="173" fontId="7" fillId="3" borderId="19" xfId="1" applyNumberFormat="1" applyFont="1" applyFill="1" applyBorder="1" applyAlignment="1">
      <alignment vertical="center"/>
    </xf>
    <xf numFmtId="173" fontId="7" fillId="3" borderId="35" xfId="1" applyNumberFormat="1" applyFont="1" applyFill="1" applyBorder="1" applyAlignment="1">
      <alignment vertical="center"/>
    </xf>
    <xf numFmtId="173" fontId="7" fillId="3" borderId="36" xfId="1" applyNumberFormat="1" applyFont="1" applyFill="1" applyBorder="1" applyAlignment="1">
      <alignment vertical="center"/>
    </xf>
    <xf numFmtId="166" fontId="7" fillId="3" borderId="10" xfId="2" applyNumberFormat="1" applyFont="1" applyFill="1" applyBorder="1" applyAlignment="1">
      <alignment vertical="center"/>
    </xf>
    <xf numFmtId="2" fontId="7" fillId="3" borderId="11" xfId="2" applyNumberFormat="1" applyFont="1" applyFill="1" applyBorder="1" applyAlignment="1">
      <alignment vertical="center"/>
    </xf>
    <xf numFmtId="2" fontId="7" fillId="3" borderId="12" xfId="2" applyNumberFormat="1" applyFont="1" applyFill="1" applyBorder="1" applyAlignment="1">
      <alignment vertical="center"/>
    </xf>
    <xf numFmtId="2" fontId="7" fillId="3" borderId="13" xfId="2" applyNumberFormat="1" applyFont="1" applyFill="1" applyBorder="1" applyAlignment="1">
      <alignment vertical="center"/>
    </xf>
    <xf numFmtId="166" fontId="9" fillId="3" borderId="31" xfId="4" applyNumberFormat="1" applyFont="1" applyFill="1" applyBorder="1" applyAlignment="1">
      <alignment vertical="center"/>
    </xf>
    <xf numFmtId="166" fontId="9" fillId="3" borderId="32" xfId="4" applyNumberFormat="1" applyFont="1" applyFill="1" applyBorder="1" applyAlignment="1">
      <alignment vertical="center"/>
    </xf>
    <xf numFmtId="166" fontId="9" fillId="3" borderId="33" xfId="4" applyNumberFormat="1" applyFont="1" applyFill="1" applyBorder="1" applyAlignment="1">
      <alignment vertical="center"/>
    </xf>
    <xf numFmtId="167" fontId="8" fillId="3" borderId="21" xfId="2" applyNumberFormat="1" applyFont="1" applyFill="1" applyBorder="1" applyAlignment="1">
      <alignment horizontal="left" vertical="center" wrapText="1"/>
    </xf>
    <xf numFmtId="2" fontId="5" fillId="0" borderId="23" xfId="2" applyNumberFormat="1" applyFont="1" applyBorder="1" applyAlignment="1">
      <alignment vertical="center"/>
    </xf>
    <xf numFmtId="0" fontId="5" fillId="0" borderId="24" xfId="2" applyFont="1" applyBorder="1" applyAlignment="1">
      <alignment horizontal="left" vertical="center" wrapText="1"/>
    </xf>
    <xf numFmtId="2" fontId="6" fillId="0" borderId="23" xfId="2" applyNumberFormat="1" applyFont="1" applyBorder="1" applyAlignment="1">
      <alignment vertical="center"/>
    </xf>
    <xf numFmtId="0" fontId="5" fillId="0" borderId="40" xfId="2" applyFont="1" applyBorder="1" applyAlignment="1">
      <alignment horizontal="left" vertical="center" wrapText="1"/>
    </xf>
    <xf numFmtId="166" fontId="5" fillId="0" borderId="41" xfId="2" applyNumberFormat="1" applyFont="1" applyBorder="1" applyAlignment="1">
      <alignment vertical="center"/>
    </xf>
    <xf numFmtId="2" fontId="5" fillId="0" borderId="41" xfId="2" applyNumberFormat="1" applyFont="1" applyBorder="1" applyAlignment="1">
      <alignment vertical="center"/>
    </xf>
    <xf numFmtId="166" fontId="6" fillId="0" borderId="41" xfId="2" applyNumberFormat="1" applyFont="1" applyBorder="1" applyAlignment="1">
      <alignment vertical="center"/>
    </xf>
    <xf numFmtId="2" fontId="6" fillId="0" borderId="41" xfId="2" applyNumberFormat="1" applyFont="1" applyBorder="1" applyAlignment="1">
      <alignment vertical="center"/>
    </xf>
    <xf numFmtId="165" fontId="5" fillId="0" borderId="41" xfId="2" applyNumberFormat="1" applyFont="1" applyBorder="1" applyAlignment="1">
      <alignment vertical="center"/>
    </xf>
    <xf numFmtId="2" fontId="6" fillId="0" borderId="42" xfId="2" applyNumberFormat="1" applyFont="1" applyBorder="1" applyAlignment="1">
      <alignment horizontal="right" vertical="center"/>
    </xf>
    <xf numFmtId="0" fontId="5" fillId="0" borderId="27" xfId="2" applyFont="1" applyBorder="1" applyAlignment="1">
      <alignment horizontal="left" vertical="center" wrapText="1"/>
    </xf>
    <xf numFmtId="166" fontId="5" fillId="0" borderId="28" xfId="2" applyNumberFormat="1" applyFont="1" applyBorder="1" applyAlignment="1">
      <alignment vertical="center"/>
    </xf>
    <xf numFmtId="2" fontId="5" fillId="0" borderId="29" xfId="2" applyNumberFormat="1" applyFont="1" applyBorder="1" applyAlignment="1">
      <alignment vertical="center"/>
    </xf>
    <xf numFmtId="2" fontId="5" fillId="0" borderId="30" xfId="2" applyNumberFormat="1" applyFont="1" applyBorder="1" applyAlignment="1">
      <alignment vertical="center"/>
    </xf>
    <xf numFmtId="2" fontId="6" fillId="0" borderId="29" xfId="2" applyNumberFormat="1" applyFont="1" applyBorder="1" applyAlignment="1">
      <alignment vertical="center"/>
    </xf>
    <xf numFmtId="2" fontId="6" fillId="0" borderId="30" xfId="2" applyNumberFormat="1" applyFont="1" applyBorder="1" applyAlignment="1">
      <alignment vertical="center"/>
    </xf>
    <xf numFmtId="165" fontId="5" fillId="0" borderId="28" xfId="2" applyNumberFormat="1" applyFont="1" applyBorder="1" applyAlignment="1">
      <alignment vertical="center"/>
    </xf>
    <xf numFmtId="2" fontId="5" fillId="0" borderId="44" xfId="2" applyNumberFormat="1" applyFont="1" applyBorder="1" applyAlignment="1">
      <alignment vertical="center"/>
    </xf>
    <xf numFmtId="167" fontId="6" fillId="3" borderId="21" xfId="2" applyNumberFormat="1" applyFont="1" applyFill="1" applyBorder="1" applyAlignment="1">
      <alignment horizontal="left" vertical="center" wrapText="1"/>
    </xf>
    <xf numFmtId="165" fontId="6" fillId="3" borderId="25" xfId="2" applyNumberFormat="1" applyFont="1" applyFill="1" applyBorder="1" applyAlignment="1">
      <alignment vertical="center"/>
    </xf>
    <xf numFmtId="2" fontId="6" fillId="3" borderId="25" xfId="2" applyNumberFormat="1" applyFont="1" applyFill="1" applyBorder="1" applyAlignment="1">
      <alignment vertical="center"/>
    </xf>
    <xf numFmtId="2" fontId="6" fillId="3" borderId="26" xfId="2" applyNumberFormat="1" applyFont="1" applyFill="1" applyBorder="1" applyAlignment="1">
      <alignment vertical="center"/>
    </xf>
    <xf numFmtId="171" fontId="5" fillId="0" borderId="47" xfId="5" applyNumberFormat="1" applyFont="1" applyBorder="1" applyAlignment="1">
      <alignment horizontal="left" vertical="center"/>
    </xf>
    <xf numFmtId="166" fontId="5" fillId="0" borderId="10" xfId="5" applyNumberFormat="1" applyFont="1" applyBorder="1" applyAlignment="1">
      <alignment vertical="center"/>
    </xf>
    <xf numFmtId="2" fontId="5" fillId="0" borderId="11" xfId="5" applyNumberFormat="1" applyFont="1" applyBorder="1" applyAlignment="1">
      <alignment vertical="center"/>
    </xf>
    <xf numFmtId="2" fontId="5" fillId="0" borderId="12" xfId="5" applyNumberFormat="1" applyFont="1" applyBorder="1" applyAlignment="1">
      <alignment vertical="center"/>
    </xf>
    <xf numFmtId="166" fontId="6" fillId="0" borderId="10" xfId="5" applyNumberFormat="1" applyFont="1" applyBorder="1" applyAlignment="1">
      <alignment vertical="center"/>
    </xf>
    <xf numFmtId="2" fontId="6" fillId="0" borderId="11" xfId="5" applyNumberFormat="1" applyFont="1" applyBorder="1" applyAlignment="1">
      <alignment vertical="center"/>
    </xf>
    <xf numFmtId="2" fontId="6" fillId="0" borderId="12" xfId="5" applyNumberFormat="1" applyFont="1" applyBorder="1" applyAlignment="1">
      <alignment vertical="center"/>
    </xf>
    <xf numFmtId="166" fontId="5" fillId="0" borderId="0" xfId="5" applyNumberFormat="1" applyFont="1" applyAlignment="1">
      <alignment vertical="center"/>
    </xf>
    <xf numFmtId="171" fontId="5" fillId="0" borderId="48" xfId="5" applyNumberFormat="1" applyFont="1" applyBorder="1" applyAlignment="1">
      <alignment horizontal="left" vertical="center"/>
    </xf>
    <xf numFmtId="171" fontId="6" fillId="3" borderId="47" xfId="5" applyNumberFormat="1" applyFont="1" applyFill="1" applyBorder="1" applyAlignment="1">
      <alignment horizontal="left" vertical="center"/>
    </xf>
    <xf numFmtId="166" fontId="6" fillId="3" borderId="10" xfId="5" applyNumberFormat="1" applyFont="1" applyFill="1" applyBorder="1" applyAlignment="1">
      <alignment vertical="center"/>
    </xf>
    <xf numFmtId="2" fontId="6" fillId="3" borderId="11" xfId="5" applyNumberFormat="1" applyFont="1" applyFill="1" applyBorder="1" applyAlignment="1">
      <alignment vertical="center"/>
    </xf>
    <xf numFmtId="2" fontId="6" fillId="3" borderId="12" xfId="5" applyNumberFormat="1" applyFont="1" applyFill="1" applyBorder="1" applyAlignment="1">
      <alignment vertical="center"/>
    </xf>
    <xf numFmtId="171" fontId="6" fillId="3" borderId="49" xfId="5" applyNumberFormat="1" applyFont="1" applyFill="1" applyBorder="1" applyAlignment="1">
      <alignment horizontal="left" vertical="center"/>
    </xf>
    <xf numFmtId="171" fontId="5" fillId="0" borderId="51" xfId="5" applyNumberFormat="1" applyFont="1" applyBorder="1" applyAlignment="1">
      <alignment horizontal="left" vertical="center"/>
    </xf>
    <xf numFmtId="165" fontId="5" fillId="0" borderId="10" xfId="5" applyNumberFormat="1" applyFont="1" applyBorder="1" applyAlignment="1">
      <alignment vertical="center"/>
    </xf>
    <xf numFmtId="2" fontId="5" fillId="0" borderId="13" xfId="5" applyNumberFormat="1" applyFont="1" applyBorder="1" applyAlignment="1">
      <alignment vertical="center"/>
    </xf>
    <xf numFmtId="165" fontId="6" fillId="3" borderId="10" xfId="5" applyNumberFormat="1" applyFont="1" applyFill="1" applyBorder="1" applyAlignment="1">
      <alignment vertical="center"/>
    </xf>
    <xf numFmtId="2" fontId="6" fillId="3" borderId="13" xfId="5" applyNumberFormat="1" applyFont="1" applyFill="1" applyBorder="1" applyAlignment="1">
      <alignment vertical="center"/>
    </xf>
    <xf numFmtId="166" fontId="25" fillId="7" borderId="4" xfId="2" applyNumberFormat="1" applyFont="1" applyFill="1" applyBorder="1" applyAlignment="1">
      <alignment horizontal="center" vertical="center" wrapText="1"/>
    </xf>
    <xf numFmtId="166" fontId="8" fillId="3" borderId="25" xfId="4" applyNumberFormat="1" applyFont="1" applyFill="1" applyBorder="1" applyAlignment="1">
      <alignment vertical="center"/>
    </xf>
    <xf numFmtId="166" fontId="14" fillId="0" borderId="0" xfId="2" applyNumberFormat="1" applyFont="1" applyAlignment="1">
      <alignment vertical="center"/>
    </xf>
    <xf numFmtId="166" fontId="15" fillId="0" borderId="0" xfId="2" applyNumberFormat="1" applyFont="1" applyAlignment="1">
      <alignment vertical="center"/>
    </xf>
    <xf numFmtId="165" fontId="25" fillId="7" borderId="4" xfId="2" applyNumberFormat="1" applyFont="1" applyFill="1" applyBorder="1" applyAlignment="1">
      <alignment horizontal="center" vertical="center" wrapText="1"/>
    </xf>
    <xf numFmtId="165" fontId="14" fillId="0" borderId="0" xfId="2" applyNumberFormat="1" applyFont="1" applyAlignment="1">
      <alignment vertical="center"/>
    </xf>
    <xf numFmtId="174" fontId="5" fillId="0" borderId="0" xfId="2" applyNumberFormat="1" applyFont="1" applyAlignment="1">
      <alignment vertical="center"/>
    </xf>
    <xf numFmtId="165" fontId="6" fillId="0" borderId="28" xfId="2" applyNumberFormat="1" applyFont="1" applyBorder="1" applyAlignment="1">
      <alignment vertical="center"/>
    </xf>
    <xf numFmtId="165" fontId="6" fillId="0" borderId="41" xfId="2" applyNumberFormat="1" applyFont="1" applyBorder="1" applyAlignment="1">
      <alignment vertical="center"/>
    </xf>
    <xf numFmtId="0" fontId="16" fillId="0" borderId="41" xfId="0" applyFont="1" applyBorder="1"/>
    <xf numFmtId="166" fontId="27" fillId="0" borderId="22" xfId="2" applyNumberFormat="1" applyFont="1" applyBorder="1" applyAlignment="1">
      <alignment horizontal="left" vertical="center"/>
    </xf>
    <xf numFmtId="166" fontId="27" fillId="0" borderId="6" xfId="2" applyNumberFormat="1" applyFont="1" applyBorder="1" applyAlignment="1">
      <alignment vertical="center"/>
    </xf>
    <xf numFmtId="166" fontId="27" fillId="0" borderId="7" xfId="2" applyNumberFormat="1" applyFont="1" applyBorder="1" applyAlignment="1">
      <alignment vertical="center"/>
    </xf>
    <xf numFmtId="166" fontId="27" fillId="0" borderId="23" xfId="2" applyNumberFormat="1" applyFont="1" applyBorder="1" applyAlignment="1">
      <alignment vertical="center"/>
    </xf>
    <xf numFmtId="166" fontId="28" fillId="0" borderId="10" xfId="2" applyNumberFormat="1" applyFont="1" applyBorder="1" applyAlignment="1">
      <alignment vertical="center"/>
    </xf>
    <xf numFmtId="166" fontId="28" fillId="0" borderId="11" xfId="2" applyNumberFormat="1" applyFont="1" applyBorder="1" applyAlignment="1">
      <alignment vertical="center"/>
    </xf>
    <xf numFmtId="166" fontId="28" fillId="0" borderId="12" xfId="2" applyNumberFormat="1" applyFont="1" applyBorder="1" applyAlignment="1">
      <alignment vertical="center"/>
    </xf>
    <xf numFmtId="166" fontId="27" fillId="0" borderId="8" xfId="2" applyNumberFormat="1" applyFont="1" applyBorder="1" applyAlignment="1">
      <alignment vertical="center"/>
    </xf>
    <xf numFmtId="166" fontId="27" fillId="0" borderId="24" xfId="2" applyNumberFormat="1" applyFont="1" applyBorder="1" applyAlignment="1">
      <alignment horizontal="left" vertical="center"/>
    </xf>
    <xf numFmtId="166" fontId="28" fillId="0" borderId="6" xfId="2" applyNumberFormat="1" applyFont="1" applyBorder="1" applyAlignment="1">
      <alignment vertical="center"/>
    </xf>
    <xf numFmtId="166" fontId="28" fillId="0" borderId="7" xfId="2" applyNumberFormat="1" applyFont="1" applyBorder="1" applyAlignment="1">
      <alignment vertical="center"/>
    </xf>
    <xf numFmtId="166" fontId="28" fillId="0" borderId="23" xfId="2" applyNumberFormat="1" applyFont="1" applyBorder="1" applyAlignment="1">
      <alignment vertical="center"/>
    </xf>
    <xf numFmtId="2" fontId="6" fillId="3" borderId="3" xfId="2" applyNumberFormat="1" applyFont="1" applyFill="1" applyBorder="1" applyAlignment="1">
      <alignment horizontal="center" vertical="center"/>
    </xf>
    <xf numFmtId="2" fontId="6" fillId="3" borderId="4" xfId="2" applyNumberFormat="1" applyFont="1" applyFill="1" applyBorder="1" applyAlignment="1">
      <alignment horizontal="center" vertical="center"/>
    </xf>
    <xf numFmtId="2" fontId="6" fillId="3" borderId="5" xfId="2" applyNumberFormat="1" applyFont="1" applyFill="1" applyBorder="1" applyAlignment="1">
      <alignment horizontal="center" vertical="center"/>
    </xf>
    <xf numFmtId="2" fontId="5" fillId="0" borderId="22" xfId="2" applyNumberFormat="1" applyFont="1" applyBorder="1" applyAlignment="1">
      <alignment horizontal="left" vertical="center" wrapText="1"/>
    </xf>
    <xf numFmtId="2" fontId="5" fillId="0" borderId="24" xfId="2" applyNumberFormat="1" applyFont="1" applyBorder="1" applyAlignment="1">
      <alignment horizontal="left" vertical="center" wrapText="1"/>
    </xf>
    <xf numFmtId="2" fontId="5" fillId="0" borderId="40" xfId="2" applyNumberFormat="1" applyFont="1" applyBorder="1" applyAlignment="1">
      <alignment horizontal="left" vertical="center" wrapText="1"/>
    </xf>
    <xf numFmtId="2" fontId="5" fillId="0" borderId="27" xfId="2" applyNumberFormat="1" applyFont="1" applyBorder="1" applyAlignment="1">
      <alignment horizontal="left" vertical="center" wrapText="1"/>
    </xf>
    <xf numFmtId="2" fontId="8" fillId="3" borderId="21" xfId="2" applyNumberFormat="1" applyFont="1" applyFill="1" applyBorder="1" applyAlignment="1">
      <alignment horizontal="left" vertical="center" wrapText="1"/>
    </xf>
    <xf numFmtId="2" fontId="5" fillId="0" borderId="1" xfId="2" applyNumberFormat="1" applyFont="1" applyBorder="1" applyAlignment="1">
      <alignment vertical="center"/>
    </xf>
    <xf numFmtId="166" fontId="6" fillId="3" borderId="25" xfId="4" applyNumberFormat="1" applyFont="1" applyFill="1" applyBorder="1" applyAlignment="1">
      <alignment vertical="center"/>
    </xf>
    <xf numFmtId="2" fontId="6" fillId="3" borderId="25" xfId="4" applyNumberFormat="1" applyFont="1" applyFill="1" applyBorder="1" applyAlignment="1">
      <alignment vertical="center"/>
    </xf>
    <xf numFmtId="165" fontId="6" fillId="3" borderId="25" xfId="4" applyNumberFormat="1" applyFont="1" applyFill="1" applyBorder="1" applyAlignment="1">
      <alignment vertical="center"/>
    </xf>
    <xf numFmtId="2" fontId="6" fillId="3" borderId="26" xfId="4" applyNumberFormat="1" applyFont="1" applyFill="1" applyBorder="1" applyAlignment="1">
      <alignment vertical="center"/>
    </xf>
    <xf numFmtId="0" fontId="29" fillId="0" borderId="0" xfId="0" applyFont="1"/>
    <xf numFmtId="166" fontId="6" fillId="0" borderId="28" xfId="2" applyNumberFormat="1" applyFont="1" applyBorder="1" applyAlignment="1">
      <alignment vertical="center"/>
    </xf>
    <xf numFmtId="2" fontId="6" fillId="0" borderId="0" xfId="2" applyNumberFormat="1" applyFont="1" applyAlignment="1">
      <alignment horizontal="right" vertical="center"/>
    </xf>
    <xf numFmtId="0" fontId="7" fillId="0" borderId="24" xfId="2" applyFont="1" applyBorder="1" applyAlignment="1">
      <alignment horizontal="left" vertical="center" wrapText="1"/>
    </xf>
    <xf numFmtId="166" fontId="7" fillId="0" borderId="6" xfId="2" applyNumberFormat="1" applyFont="1" applyBorder="1" applyAlignment="1">
      <alignment vertical="center"/>
    </xf>
    <xf numFmtId="2" fontId="7" fillId="0" borderId="7" xfId="2" applyNumberFormat="1" applyFont="1" applyBorder="1" applyAlignment="1">
      <alignment vertical="center"/>
    </xf>
    <xf numFmtId="2" fontId="7" fillId="0" borderId="23" xfId="2" applyNumberFormat="1" applyFont="1" applyBorder="1" applyAlignment="1">
      <alignment vertical="center"/>
    </xf>
    <xf numFmtId="166" fontId="8" fillId="0" borderId="6" xfId="2" applyNumberFormat="1" applyFont="1" applyBorder="1" applyAlignment="1">
      <alignment vertical="center"/>
    </xf>
    <xf numFmtId="2" fontId="8" fillId="0" borderId="7" xfId="2" applyNumberFormat="1" applyFont="1" applyBorder="1" applyAlignment="1">
      <alignment vertical="center"/>
    </xf>
    <xf numFmtId="165" fontId="7" fillId="0" borderId="6" xfId="2" applyNumberFormat="1" applyFont="1" applyBorder="1" applyAlignment="1">
      <alignment vertical="center"/>
    </xf>
    <xf numFmtId="2" fontId="7" fillId="0" borderId="52" xfId="2" applyNumberFormat="1" applyFont="1" applyBorder="1" applyAlignment="1">
      <alignment vertical="center"/>
    </xf>
    <xf numFmtId="2" fontId="7" fillId="0" borderId="8" xfId="2" applyNumberFormat="1" applyFont="1" applyBorder="1" applyAlignment="1">
      <alignment vertical="center"/>
    </xf>
    <xf numFmtId="2" fontId="8" fillId="0" borderId="23" xfId="2" applyNumberFormat="1" applyFont="1" applyBorder="1" applyAlignment="1">
      <alignment vertical="center"/>
    </xf>
    <xf numFmtId="2" fontId="8" fillId="3" borderId="25" xfId="4" applyNumberFormat="1" applyFont="1" applyFill="1" applyBorder="1" applyAlignment="1">
      <alignment vertical="center"/>
    </xf>
    <xf numFmtId="2" fontId="8" fillId="3" borderId="26" xfId="4" applyNumberFormat="1" applyFont="1" applyFill="1" applyBorder="1" applyAlignment="1">
      <alignment vertical="center"/>
    </xf>
    <xf numFmtId="165" fontId="8" fillId="3" borderId="25" xfId="4" applyNumberFormat="1" applyFont="1" applyFill="1" applyBorder="1" applyAlignment="1">
      <alignment vertical="center"/>
    </xf>
    <xf numFmtId="168" fontId="16" fillId="0" borderId="0" xfId="0" applyNumberFormat="1" applyFont="1"/>
    <xf numFmtId="168" fontId="6" fillId="0" borderId="0" xfId="5" applyNumberFormat="1" applyFont="1" applyAlignment="1">
      <alignment vertical="center"/>
    </xf>
    <xf numFmtId="166" fontId="6" fillId="0" borderId="0" xfId="5" applyNumberFormat="1" applyFont="1" applyAlignment="1">
      <alignment vertical="center"/>
    </xf>
    <xf numFmtId="166" fontId="30" fillId="0" borderId="24" xfId="2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3" fillId="7" borderId="46" xfId="2" applyFont="1" applyFill="1" applyBorder="1" applyAlignment="1">
      <alignment horizontal="center" vertical="center" wrapText="1"/>
    </xf>
    <xf numFmtId="0" fontId="24" fillId="7" borderId="3" xfId="2" applyFont="1" applyFill="1" applyBorder="1" applyAlignment="1">
      <alignment horizontal="center" vertical="center"/>
    </xf>
    <xf numFmtId="166" fontId="24" fillId="7" borderId="3" xfId="2" applyNumberFormat="1" applyFont="1" applyFill="1" applyBorder="1" applyAlignment="1">
      <alignment horizontal="center" vertical="center"/>
    </xf>
    <xf numFmtId="164" fontId="25" fillId="7" borderId="3" xfId="2" applyNumberFormat="1" applyFont="1" applyFill="1" applyBorder="1" applyAlignment="1">
      <alignment horizontal="left" vertical="center" wrapText="1"/>
    </xf>
    <xf numFmtId="2" fontId="23" fillId="7" borderId="3" xfId="2" applyNumberFormat="1" applyFont="1" applyFill="1" applyBorder="1" applyAlignment="1">
      <alignment horizontal="left" vertical="center" wrapText="1"/>
    </xf>
    <xf numFmtId="164" fontId="23" fillId="7" borderId="3" xfId="2" applyNumberFormat="1" applyFont="1" applyFill="1" applyBorder="1" applyAlignment="1">
      <alignment horizontal="left" vertical="center" wrapText="1"/>
    </xf>
    <xf numFmtId="0" fontId="23" fillId="7" borderId="3" xfId="2" applyFont="1" applyFill="1" applyBorder="1" applyAlignment="1">
      <alignment horizontal="left" vertical="center"/>
    </xf>
    <xf numFmtId="171" fontId="5" fillId="0" borderId="45" xfId="5" applyNumberFormat="1" applyFont="1" applyBorder="1" applyAlignment="1">
      <alignment horizontal="left" vertical="center"/>
    </xf>
    <xf numFmtId="171" fontId="5" fillId="0" borderId="46" xfId="5" applyNumberFormat="1" applyFont="1" applyBorder="1" applyAlignment="1">
      <alignment horizontal="left" vertical="center"/>
    </xf>
    <xf numFmtId="171" fontId="6" fillId="3" borderId="45" xfId="5" applyNumberFormat="1" applyFont="1" applyFill="1" applyBorder="1" applyAlignment="1">
      <alignment horizontal="left" vertical="center"/>
    </xf>
    <xf numFmtId="171" fontId="6" fillId="3" borderId="50" xfId="5" applyNumberFormat="1" applyFont="1" applyFill="1" applyBorder="1" applyAlignment="1">
      <alignment horizontal="left" vertical="center"/>
    </xf>
    <xf numFmtId="164" fontId="1" fillId="0" borderId="4" xfId="5" applyNumberFormat="1" applyFont="1" applyBorder="1" applyAlignment="1">
      <alignment horizontal="center" vertical="center" wrapText="1"/>
    </xf>
    <xf numFmtId="0" fontId="20" fillId="0" borderId="4" xfId="5" applyFont="1" applyBorder="1" applyAlignment="1">
      <alignment horizontal="center" vertical="center"/>
    </xf>
    <xf numFmtId="164" fontId="26" fillId="0" borderId="4" xfId="5" applyNumberFormat="1" applyFont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23" fillId="7" borderId="46" xfId="2" applyFont="1" applyFill="1" applyBorder="1" applyAlignment="1">
      <alignment horizontal="left" vertical="center" wrapText="1"/>
    </xf>
    <xf numFmtId="0" fontId="23" fillId="7" borderId="54" xfId="2" applyFont="1" applyFill="1" applyBorder="1" applyAlignment="1">
      <alignment horizontal="left" vertical="center" wrapText="1"/>
    </xf>
    <xf numFmtId="164" fontId="23" fillId="7" borderId="53" xfId="2" applyNumberFormat="1" applyFont="1" applyFill="1" applyBorder="1" applyAlignment="1">
      <alignment horizontal="center" vertical="center" wrapText="1"/>
    </xf>
    <xf numFmtId="164" fontId="23" fillId="7" borderId="53" xfId="2" applyNumberFormat="1" applyFont="1" applyFill="1" applyBorder="1" applyAlignment="1">
      <alignment horizontal="center" vertical="center"/>
    </xf>
    <xf numFmtId="164" fontId="23" fillId="7" borderId="55" xfId="2" applyNumberFormat="1" applyFont="1" applyFill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164" fontId="6" fillId="0" borderId="0" xfId="2" applyNumberFormat="1" applyFont="1" applyBorder="1" applyAlignment="1">
      <alignment horizontal="right" vertical="center"/>
    </xf>
    <xf numFmtId="0" fontId="23" fillId="7" borderId="56" xfId="2" applyFont="1" applyFill="1" applyBorder="1" applyAlignment="1">
      <alignment horizontal="center" vertical="center" wrapText="1"/>
    </xf>
    <xf numFmtId="164" fontId="24" fillId="7" borderId="53" xfId="2" applyNumberFormat="1" applyFont="1" applyFill="1" applyBorder="1" applyAlignment="1">
      <alignment horizontal="center" vertical="center" wrapText="1"/>
    </xf>
    <xf numFmtId="164" fontId="24" fillId="7" borderId="53" xfId="2" applyNumberFormat="1" applyFont="1" applyFill="1" applyBorder="1" applyAlignment="1">
      <alignment horizontal="center" vertical="center"/>
    </xf>
    <xf numFmtId="164" fontId="24" fillId="7" borderId="55" xfId="2" applyNumberFormat="1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24" fillId="7" borderId="46" xfId="2" applyFont="1" applyFill="1" applyBorder="1" applyAlignment="1">
      <alignment horizontal="center" vertical="center" wrapText="1"/>
    </xf>
    <xf numFmtId="164" fontId="9" fillId="0" borderId="0" xfId="2" applyNumberFormat="1" applyFont="1" applyBorder="1" applyAlignment="1">
      <alignment horizontal="right" vertical="center"/>
    </xf>
    <xf numFmtId="166" fontId="24" fillId="7" borderId="46" xfId="2" applyNumberFormat="1" applyFont="1" applyFill="1" applyBorder="1" applyAlignment="1">
      <alignment horizontal="center" vertical="center" wrapText="1"/>
    </xf>
    <xf numFmtId="166" fontId="24" fillId="7" borderId="53" xfId="2" applyNumberFormat="1" applyFont="1" applyFill="1" applyBorder="1" applyAlignment="1">
      <alignment horizontal="center" vertical="center" wrapText="1"/>
    </xf>
    <xf numFmtId="166" fontId="24" fillId="7" borderId="53" xfId="2" applyNumberFormat="1" applyFont="1" applyFill="1" applyBorder="1" applyAlignment="1">
      <alignment horizontal="center" vertical="center"/>
    </xf>
    <xf numFmtId="166" fontId="24" fillId="7" borderId="55" xfId="2" applyNumberFormat="1" applyFont="1" applyFill="1" applyBorder="1" applyAlignment="1">
      <alignment horizontal="center" vertical="center"/>
    </xf>
    <xf numFmtId="166" fontId="12" fillId="0" borderId="0" xfId="2" applyNumberFormat="1" applyFont="1" applyBorder="1" applyAlignment="1">
      <alignment horizontal="center" vertical="center" wrapText="1"/>
    </xf>
    <xf numFmtId="166" fontId="12" fillId="0" borderId="0" xfId="2" applyNumberFormat="1" applyFont="1" applyBorder="1" applyAlignment="1">
      <alignment horizontal="center" vertical="center"/>
    </xf>
    <xf numFmtId="166" fontId="9" fillId="0" borderId="0" xfId="2" applyNumberFormat="1" applyFont="1" applyBorder="1" applyAlignment="1">
      <alignment horizontal="right" vertical="center"/>
    </xf>
    <xf numFmtId="164" fontId="25" fillId="7" borderId="46" xfId="2" applyNumberFormat="1" applyFont="1" applyFill="1" applyBorder="1" applyAlignment="1">
      <alignment horizontal="left" vertical="center" wrapText="1"/>
    </xf>
    <xf numFmtId="164" fontId="25" fillId="7" borderId="53" xfId="2" applyNumberFormat="1" applyFont="1" applyFill="1" applyBorder="1" applyAlignment="1">
      <alignment horizontal="center" vertical="center" wrapText="1"/>
    </xf>
    <xf numFmtId="164" fontId="25" fillId="7" borderId="53" xfId="2" applyNumberFormat="1" applyFont="1" applyFill="1" applyBorder="1" applyAlignment="1">
      <alignment horizontal="center" vertical="center"/>
    </xf>
    <xf numFmtId="164" fontId="25" fillId="7" borderId="55" xfId="2" applyNumberFormat="1" applyFont="1" applyFill="1" applyBorder="1" applyAlignment="1">
      <alignment horizontal="center" vertical="center"/>
    </xf>
    <xf numFmtId="164" fontId="13" fillId="0" borderId="0" xfId="2" applyNumberFormat="1" applyFont="1" applyBorder="1" applyAlignment="1">
      <alignment horizontal="right" vertical="center"/>
    </xf>
    <xf numFmtId="2" fontId="23" fillId="7" borderId="46" xfId="2" applyNumberFormat="1" applyFont="1" applyFill="1" applyBorder="1" applyAlignment="1">
      <alignment horizontal="left" vertical="center" wrapText="1"/>
    </xf>
    <xf numFmtId="2" fontId="23" fillId="7" borderId="53" xfId="2" applyNumberFormat="1" applyFont="1" applyFill="1" applyBorder="1" applyAlignment="1">
      <alignment horizontal="center" vertical="center" wrapText="1"/>
    </xf>
    <xf numFmtId="2" fontId="23" fillId="7" borderId="53" xfId="2" applyNumberFormat="1" applyFont="1" applyFill="1" applyBorder="1" applyAlignment="1">
      <alignment horizontal="center" vertical="center"/>
    </xf>
    <xf numFmtId="2" fontId="23" fillId="7" borderId="55" xfId="2" applyNumberFormat="1" applyFont="1" applyFill="1" applyBorder="1" applyAlignment="1">
      <alignment horizontal="center" vertical="center"/>
    </xf>
    <xf numFmtId="2" fontId="13" fillId="0" borderId="0" xfId="2" applyNumberFormat="1" applyFont="1" applyBorder="1" applyAlignment="1">
      <alignment horizontal="center" vertical="center" wrapText="1"/>
    </xf>
    <xf numFmtId="2" fontId="13" fillId="0" borderId="0" xfId="2" applyNumberFormat="1" applyFont="1" applyBorder="1" applyAlignment="1">
      <alignment horizontal="center" vertical="center"/>
    </xf>
    <xf numFmtId="2" fontId="6" fillId="0" borderId="0" xfId="2" applyNumberFormat="1" applyFont="1" applyBorder="1" applyAlignment="1">
      <alignment horizontal="right" vertical="center"/>
    </xf>
    <xf numFmtId="164" fontId="23" fillId="7" borderId="46" xfId="2" applyNumberFormat="1" applyFont="1" applyFill="1" applyBorder="1" applyAlignment="1">
      <alignment horizontal="left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</cellXfs>
  <cellStyles count="7">
    <cellStyle name="Normal" xfId="0" builtinId="0"/>
    <cellStyle name="Normal 19 2" xfId="2"/>
    <cellStyle name="Normal 2" xfId="5"/>
    <cellStyle name="Normal 2 3" xfId="6"/>
    <cellStyle name="Normal 5 4" xfId="4"/>
    <cellStyle name="Percent" xfId="1" builtinId="5"/>
    <cellStyle name="Percent 5" xfId="3"/>
  </cellStyles>
  <dxfs count="0"/>
  <tableStyles count="0" defaultTableStyle="TableStyleMedium2" defaultPivotStyle="PivotStyleLight16"/>
  <colors>
    <mruColors>
      <color rgb="FF33CCCC"/>
      <color rgb="FF0000FF"/>
      <color rgb="FF0099CC"/>
      <color rgb="FFE4E4D6"/>
      <color rgb="FFDAEEF3"/>
      <color rgb="FFD9E1F2"/>
      <color rgb="FFDDEBF9"/>
      <color rgb="FFA9D08E"/>
      <color rgb="FF2E758E"/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7"/>
  <sheetViews>
    <sheetView tabSelected="1" zoomScale="115" zoomScaleNormal="115" zoomScaleSheetLayoutView="100" workbookViewId="0">
      <selection activeCell="P5" sqref="P5"/>
    </sheetView>
  </sheetViews>
  <sheetFormatPr defaultColWidth="9.140625" defaultRowHeight="12.75" x14ac:dyDescent="0.2"/>
  <cols>
    <col min="1" max="1" width="8.7109375" style="23" customWidth="1"/>
    <col min="2" max="2" width="8.28515625" style="19" bestFit="1" customWidth="1"/>
    <col min="3" max="3" width="9.140625" style="20" bestFit="1" customWidth="1"/>
    <col min="4" max="4" width="8.28515625" style="20" bestFit="1" customWidth="1"/>
    <col min="5" max="5" width="7.42578125" style="19" bestFit="1" customWidth="1"/>
    <col min="6" max="6" width="9.140625" style="20" bestFit="1" customWidth="1"/>
    <col min="7" max="7" width="8" style="20" bestFit="1" customWidth="1"/>
    <col min="8" max="8" width="8.28515625" style="21" bestFit="1" customWidth="1"/>
    <col min="9" max="9" width="10" style="22" bestFit="1" customWidth="1"/>
    <col min="10" max="10" width="8.28515625" style="22" bestFit="1" customWidth="1"/>
    <col min="11" max="11" width="7.42578125" style="19" bestFit="1" customWidth="1"/>
    <col min="12" max="12" width="8.28515625" style="20" bestFit="1" customWidth="1"/>
    <col min="13" max="13" width="7.5703125" style="20" bestFit="1" customWidth="1"/>
    <col min="14" max="14" width="4.7109375" style="23" customWidth="1"/>
    <col min="15" max="15" width="11" style="23" bestFit="1" customWidth="1"/>
    <col min="16" max="17" width="9.42578125" style="23" bestFit="1" customWidth="1"/>
    <col min="18" max="18" width="9.28515625" style="23" bestFit="1" customWidth="1"/>
    <col min="19" max="19" width="10.140625" style="23" bestFit="1" customWidth="1"/>
    <col min="20" max="20" width="10.28515625" style="23" customWidth="1"/>
    <col min="21" max="253" width="9.140625" style="23"/>
    <col min="254" max="254" width="8.28515625" style="23" customWidth="1"/>
    <col min="255" max="255" width="6.140625" style="23" customWidth="1"/>
    <col min="256" max="256" width="8.28515625" style="23" bestFit="1" customWidth="1"/>
    <col min="257" max="257" width="7.5703125" style="23" customWidth="1"/>
    <col min="258" max="258" width="6.7109375" style="23" customWidth="1"/>
    <col min="259" max="259" width="8.28515625" style="23" bestFit="1" customWidth="1"/>
    <col min="260" max="260" width="7.7109375" style="23" customWidth="1"/>
    <col min="261" max="261" width="7.140625" style="23" customWidth="1"/>
    <col min="262" max="262" width="9.28515625" style="23" bestFit="1" customWidth="1"/>
    <col min="263" max="263" width="7.42578125" style="23" bestFit="1" customWidth="1"/>
    <col min="264" max="264" width="5.42578125" style="23" customWidth="1"/>
    <col min="265" max="265" width="8.28515625" style="23" bestFit="1" customWidth="1"/>
    <col min="266" max="268" width="6.5703125" style="23" bestFit="1" customWidth="1"/>
    <col min="269" max="269" width="5.7109375" style="23" customWidth="1"/>
    <col min="270" max="270" width="9.85546875" style="23" customWidth="1"/>
    <col min="271" max="271" width="10.85546875" style="23" bestFit="1" customWidth="1"/>
    <col min="272" max="274" width="9.140625" style="23"/>
    <col min="275" max="275" width="10.140625" style="23" bestFit="1" customWidth="1"/>
    <col min="276" max="276" width="13.7109375" style="23" bestFit="1" customWidth="1"/>
    <col min="277" max="509" width="9.140625" style="23"/>
    <col min="510" max="510" width="8.28515625" style="23" customWidth="1"/>
    <col min="511" max="511" width="6.140625" style="23" customWidth="1"/>
    <col min="512" max="512" width="8.28515625" style="23" bestFit="1" customWidth="1"/>
    <col min="513" max="513" width="7.5703125" style="23" customWidth="1"/>
    <col min="514" max="514" width="6.7109375" style="23" customWidth="1"/>
    <col min="515" max="515" width="8.28515625" style="23" bestFit="1" customWidth="1"/>
    <col min="516" max="516" width="7.7109375" style="23" customWidth="1"/>
    <col min="517" max="517" width="7.140625" style="23" customWidth="1"/>
    <col min="518" max="518" width="9.28515625" style="23" bestFit="1" customWidth="1"/>
    <col min="519" max="519" width="7.42578125" style="23" bestFit="1" customWidth="1"/>
    <col min="520" max="520" width="5.42578125" style="23" customWidth="1"/>
    <col min="521" max="521" width="8.28515625" style="23" bestFit="1" customWidth="1"/>
    <col min="522" max="524" width="6.5703125" style="23" bestFit="1" customWidth="1"/>
    <col min="525" max="525" width="5.7109375" style="23" customWidth="1"/>
    <col min="526" max="526" width="9.85546875" style="23" customWidth="1"/>
    <col min="527" max="527" width="10.85546875" style="23" bestFit="1" customWidth="1"/>
    <col min="528" max="530" width="9.140625" style="23"/>
    <col min="531" max="531" width="10.140625" style="23" bestFit="1" customWidth="1"/>
    <col min="532" max="532" width="13.7109375" style="23" bestFit="1" customWidth="1"/>
    <col min="533" max="765" width="9.140625" style="23"/>
    <col min="766" max="766" width="8.28515625" style="23" customWidth="1"/>
    <col min="767" max="767" width="6.140625" style="23" customWidth="1"/>
    <col min="768" max="768" width="8.28515625" style="23" bestFit="1" customWidth="1"/>
    <col min="769" max="769" width="7.5703125" style="23" customWidth="1"/>
    <col min="770" max="770" width="6.7109375" style="23" customWidth="1"/>
    <col min="771" max="771" width="8.28515625" style="23" bestFit="1" customWidth="1"/>
    <col min="772" max="772" width="7.7109375" style="23" customWidth="1"/>
    <col min="773" max="773" width="7.140625" style="23" customWidth="1"/>
    <col min="774" max="774" width="9.28515625" style="23" bestFit="1" customWidth="1"/>
    <col min="775" max="775" width="7.42578125" style="23" bestFit="1" customWidth="1"/>
    <col min="776" max="776" width="5.42578125" style="23" customWidth="1"/>
    <col min="777" max="777" width="8.28515625" style="23" bestFit="1" customWidth="1"/>
    <col min="778" max="780" width="6.5703125" style="23" bestFit="1" customWidth="1"/>
    <col min="781" max="781" width="5.7109375" style="23" customWidth="1"/>
    <col min="782" max="782" width="9.85546875" style="23" customWidth="1"/>
    <col min="783" max="783" width="10.85546875" style="23" bestFit="1" customWidth="1"/>
    <col min="784" max="786" width="9.140625" style="23"/>
    <col min="787" max="787" width="10.140625" style="23" bestFit="1" customWidth="1"/>
    <col min="788" max="788" width="13.7109375" style="23" bestFit="1" customWidth="1"/>
    <col min="789" max="1021" width="9.140625" style="23"/>
    <col min="1022" max="1022" width="8.28515625" style="23" customWidth="1"/>
    <col min="1023" max="1023" width="6.140625" style="23" customWidth="1"/>
    <col min="1024" max="1024" width="8.28515625" style="23" bestFit="1" customWidth="1"/>
    <col min="1025" max="1025" width="7.5703125" style="23" customWidth="1"/>
    <col min="1026" max="1026" width="6.7109375" style="23" customWidth="1"/>
    <col min="1027" max="1027" width="8.28515625" style="23" bestFit="1" customWidth="1"/>
    <col min="1028" max="1028" width="7.7109375" style="23" customWidth="1"/>
    <col min="1029" max="1029" width="7.140625" style="23" customWidth="1"/>
    <col min="1030" max="1030" width="9.28515625" style="23" bestFit="1" customWidth="1"/>
    <col min="1031" max="1031" width="7.42578125" style="23" bestFit="1" customWidth="1"/>
    <col min="1032" max="1032" width="5.42578125" style="23" customWidth="1"/>
    <col min="1033" max="1033" width="8.28515625" style="23" bestFit="1" customWidth="1"/>
    <col min="1034" max="1036" width="6.5703125" style="23" bestFit="1" customWidth="1"/>
    <col min="1037" max="1037" width="5.7109375" style="23" customWidth="1"/>
    <col min="1038" max="1038" width="9.85546875" style="23" customWidth="1"/>
    <col min="1039" max="1039" width="10.85546875" style="23" bestFit="1" customWidth="1"/>
    <col min="1040" max="1042" width="9.140625" style="23"/>
    <col min="1043" max="1043" width="10.140625" style="23" bestFit="1" customWidth="1"/>
    <col min="1044" max="1044" width="13.7109375" style="23" bestFit="1" customWidth="1"/>
    <col min="1045" max="1277" width="9.140625" style="23"/>
    <col min="1278" max="1278" width="8.28515625" style="23" customWidth="1"/>
    <col min="1279" max="1279" width="6.140625" style="23" customWidth="1"/>
    <col min="1280" max="1280" width="8.28515625" style="23" bestFit="1" customWidth="1"/>
    <col min="1281" max="1281" width="7.5703125" style="23" customWidth="1"/>
    <col min="1282" max="1282" width="6.7109375" style="23" customWidth="1"/>
    <col min="1283" max="1283" width="8.28515625" style="23" bestFit="1" customWidth="1"/>
    <col min="1284" max="1284" width="7.7109375" style="23" customWidth="1"/>
    <col min="1285" max="1285" width="7.140625" style="23" customWidth="1"/>
    <col min="1286" max="1286" width="9.28515625" style="23" bestFit="1" customWidth="1"/>
    <col min="1287" max="1287" width="7.42578125" style="23" bestFit="1" customWidth="1"/>
    <col min="1288" max="1288" width="5.42578125" style="23" customWidth="1"/>
    <col min="1289" max="1289" width="8.28515625" style="23" bestFit="1" customWidth="1"/>
    <col min="1290" max="1292" width="6.5703125" style="23" bestFit="1" customWidth="1"/>
    <col min="1293" max="1293" width="5.7109375" style="23" customWidth="1"/>
    <col min="1294" max="1294" width="9.85546875" style="23" customWidth="1"/>
    <col min="1295" max="1295" width="10.85546875" style="23" bestFit="1" customWidth="1"/>
    <col min="1296" max="1298" width="9.140625" style="23"/>
    <col min="1299" max="1299" width="10.140625" style="23" bestFit="1" customWidth="1"/>
    <col min="1300" max="1300" width="13.7109375" style="23" bestFit="1" customWidth="1"/>
    <col min="1301" max="1533" width="9.140625" style="23"/>
    <col min="1534" max="1534" width="8.28515625" style="23" customWidth="1"/>
    <col min="1535" max="1535" width="6.140625" style="23" customWidth="1"/>
    <col min="1536" max="1536" width="8.28515625" style="23" bestFit="1" customWidth="1"/>
    <col min="1537" max="1537" width="7.5703125" style="23" customWidth="1"/>
    <col min="1538" max="1538" width="6.7109375" style="23" customWidth="1"/>
    <col min="1539" max="1539" width="8.28515625" style="23" bestFit="1" customWidth="1"/>
    <col min="1540" max="1540" width="7.7109375" style="23" customWidth="1"/>
    <col min="1541" max="1541" width="7.140625" style="23" customWidth="1"/>
    <col min="1542" max="1542" width="9.28515625" style="23" bestFit="1" customWidth="1"/>
    <col min="1543" max="1543" width="7.42578125" style="23" bestFit="1" customWidth="1"/>
    <col min="1544" max="1544" width="5.42578125" style="23" customWidth="1"/>
    <col min="1545" max="1545" width="8.28515625" style="23" bestFit="1" customWidth="1"/>
    <col min="1546" max="1548" width="6.5703125" style="23" bestFit="1" customWidth="1"/>
    <col min="1549" max="1549" width="5.7109375" style="23" customWidth="1"/>
    <col min="1550" max="1550" width="9.85546875" style="23" customWidth="1"/>
    <col min="1551" max="1551" width="10.85546875" style="23" bestFit="1" customWidth="1"/>
    <col min="1552" max="1554" width="9.140625" style="23"/>
    <col min="1555" max="1555" width="10.140625" style="23" bestFit="1" customWidth="1"/>
    <col min="1556" max="1556" width="13.7109375" style="23" bestFit="1" customWidth="1"/>
    <col min="1557" max="1789" width="9.140625" style="23"/>
    <col min="1790" max="1790" width="8.28515625" style="23" customWidth="1"/>
    <col min="1791" max="1791" width="6.140625" style="23" customWidth="1"/>
    <col min="1792" max="1792" width="8.28515625" style="23" bestFit="1" customWidth="1"/>
    <col min="1793" max="1793" width="7.5703125" style="23" customWidth="1"/>
    <col min="1794" max="1794" width="6.7109375" style="23" customWidth="1"/>
    <col min="1795" max="1795" width="8.28515625" style="23" bestFit="1" customWidth="1"/>
    <col min="1796" max="1796" width="7.7109375" style="23" customWidth="1"/>
    <col min="1797" max="1797" width="7.140625" style="23" customWidth="1"/>
    <col min="1798" max="1798" width="9.28515625" style="23" bestFit="1" customWidth="1"/>
    <col min="1799" max="1799" width="7.42578125" style="23" bestFit="1" customWidth="1"/>
    <col min="1800" max="1800" width="5.42578125" style="23" customWidth="1"/>
    <col min="1801" max="1801" width="8.28515625" style="23" bestFit="1" customWidth="1"/>
    <col min="1802" max="1804" width="6.5703125" style="23" bestFit="1" customWidth="1"/>
    <col min="1805" max="1805" width="5.7109375" style="23" customWidth="1"/>
    <col min="1806" max="1806" width="9.85546875" style="23" customWidth="1"/>
    <col min="1807" max="1807" width="10.85546875" style="23" bestFit="1" customWidth="1"/>
    <col min="1808" max="1810" width="9.140625" style="23"/>
    <col min="1811" max="1811" width="10.140625" style="23" bestFit="1" customWidth="1"/>
    <col min="1812" max="1812" width="13.7109375" style="23" bestFit="1" customWidth="1"/>
    <col min="1813" max="2045" width="9.140625" style="23"/>
    <col min="2046" max="2046" width="8.28515625" style="23" customWidth="1"/>
    <col min="2047" max="2047" width="6.140625" style="23" customWidth="1"/>
    <col min="2048" max="2048" width="8.28515625" style="23" bestFit="1" customWidth="1"/>
    <col min="2049" max="2049" width="7.5703125" style="23" customWidth="1"/>
    <col min="2050" max="2050" width="6.7109375" style="23" customWidth="1"/>
    <col min="2051" max="2051" width="8.28515625" style="23" bestFit="1" customWidth="1"/>
    <col min="2052" max="2052" width="7.7109375" style="23" customWidth="1"/>
    <col min="2053" max="2053" width="7.140625" style="23" customWidth="1"/>
    <col min="2054" max="2054" width="9.28515625" style="23" bestFit="1" customWidth="1"/>
    <col min="2055" max="2055" width="7.42578125" style="23" bestFit="1" customWidth="1"/>
    <col min="2056" max="2056" width="5.42578125" style="23" customWidth="1"/>
    <col min="2057" max="2057" width="8.28515625" style="23" bestFit="1" customWidth="1"/>
    <col min="2058" max="2060" width="6.5703125" style="23" bestFit="1" customWidth="1"/>
    <col min="2061" max="2061" width="5.7109375" style="23" customWidth="1"/>
    <col min="2062" max="2062" width="9.85546875" style="23" customWidth="1"/>
    <col min="2063" max="2063" width="10.85546875" style="23" bestFit="1" customWidth="1"/>
    <col min="2064" max="2066" width="9.140625" style="23"/>
    <col min="2067" max="2067" width="10.140625" style="23" bestFit="1" customWidth="1"/>
    <col min="2068" max="2068" width="13.7109375" style="23" bestFit="1" customWidth="1"/>
    <col min="2069" max="2301" width="9.140625" style="23"/>
    <col min="2302" max="2302" width="8.28515625" style="23" customWidth="1"/>
    <col min="2303" max="2303" width="6.140625" style="23" customWidth="1"/>
    <col min="2304" max="2304" width="8.28515625" style="23" bestFit="1" customWidth="1"/>
    <col min="2305" max="2305" width="7.5703125" style="23" customWidth="1"/>
    <col min="2306" max="2306" width="6.7109375" style="23" customWidth="1"/>
    <col min="2307" max="2307" width="8.28515625" style="23" bestFit="1" customWidth="1"/>
    <col min="2308" max="2308" width="7.7109375" style="23" customWidth="1"/>
    <col min="2309" max="2309" width="7.140625" style="23" customWidth="1"/>
    <col min="2310" max="2310" width="9.28515625" style="23" bestFit="1" customWidth="1"/>
    <col min="2311" max="2311" width="7.42578125" style="23" bestFit="1" customWidth="1"/>
    <col min="2312" max="2312" width="5.42578125" style="23" customWidth="1"/>
    <col min="2313" max="2313" width="8.28515625" style="23" bestFit="1" customWidth="1"/>
    <col min="2314" max="2316" width="6.5703125" style="23" bestFit="1" customWidth="1"/>
    <col min="2317" max="2317" width="5.7109375" style="23" customWidth="1"/>
    <col min="2318" max="2318" width="9.85546875" style="23" customWidth="1"/>
    <col min="2319" max="2319" width="10.85546875" style="23" bestFit="1" customWidth="1"/>
    <col min="2320" max="2322" width="9.140625" style="23"/>
    <col min="2323" max="2323" width="10.140625" style="23" bestFit="1" customWidth="1"/>
    <col min="2324" max="2324" width="13.7109375" style="23" bestFit="1" customWidth="1"/>
    <col min="2325" max="2557" width="9.140625" style="23"/>
    <col min="2558" max="2558" width="8.28515625" style="23" customWidth="1"/>
    <col min="2559" max="2559" width="6.140625" style="23" customWidth="1"/>
    <col min="2560" max="2560" width="8.28515625" style="23" bestFit="1" customWidth="1"/>
    <col min="2561" max="2561" width="7.5703125" style="23" customWidth="1"/>
    <col min="2562" max="2562" width="6.7109375" style="23" customWidth="1"/>
    <col min="2563" max="2563" width="8.28515625" style="23" bestFit="1" customWidth="1"/>
    <col min="2564" max="2564" width="7.7109375" style="23" customWidth="1"/>
    <col min="2565" max="2565" width="7.140625" style="23" customWidth="1"/>
    <col min="2566" max="2566" width="9.28515625" style="23" bestFit="1" customWidth="1"/>
    <col min="2567" max="2567" width="7.42578125" style="23" bestFit="1" customWidth="1"/>
    <col min="2568" max="2568" width="5.42578125" style="23" customWidth="1"/>
    <col min="2569" max="2569" width="8.28515625" style="23" bestFit="1" customWidth="1"/>
    <col min="2570" max="2572" width="6.5703125" style="23" bestFit="1" customWidth="1"/>
    <col min="2573" max="2573" width="5.7109375" style="23" customWidth="1"/>
    <col min="2574" max="2574" width="9.85546875" style="23" customWidth="1"/>
    <col min="2575" max="2575" width="10.85546875" style="23" bestFit="1" customWidth="1"/>
    <col min="2576" max="2578" width="9.140625" style="23"/>
    <col min="2579" max="2579" width="10.140625" style="23" bestFit="1" customWidth="1"/>
    <col min="2580" max="2580" width="13.7109375" style="23" bestFit="1" customWidth="1"/>
    <col min="2581" max="2813" width="9.140625" style="23"/>
    <col min="2814" max="2814" width="8.28515625" style="23" customWidth="1"/>
    <col min="2815" max="2815" width="6.140625" style="23" customWidth="1"/>
    <col min="2816" max="2816" width="8.28515625" style="23" bestFit="1" customWidth="1"/>
    <col min="2817" max="2817" width="7.5703125" style="23" customWidth="1"/>
    <col min="2818" max="2818" width="6.7109375" style="23" customWidth="1"/>
    <col min="2819" max="2819" width="8.28515625" style="23" bestFit="1" customWidth="1"/>
    <col min="2820" max="2820" width="7.7109375" style="23" customWidth="1"/>
    <col min="2821" max="2821" width="7.140625" style="23" customWidth="1"/>
    <col min="2822" max="2822" width="9.28515625" style="23" bestFit="1" customWidth="1"/>
    <col min="2823" max="2823" width="7.42578125" style="23" bestFit="1" customWidth="1"/>
    <col min="2824" max="2824" width="5.42578125" style="23" customWidth="1"/>
    <col min="2825" max="2825" width="8.28515625" style="23" bestFit="1" customWidth="1"/>
    <col min="2826" max="2828" width="6.5703125" style="23" bestFit="1" customWidth="1"/>
    <col min="2829" max="2829" width="5.7109375" style="23" customWidth="1"/>
    <col min="2830" max="2830" width="9.85546875" style="23" customWidth="1"/>
    <col min="2831" max="2831" width="10.85546875" style="23" bestFit="1" customWidth="1"/>
    <col min="2832" max="2834" width="9.140625" style="23"/>
    <col min="2835" max="2835" width="10.140625" style="23" bestFit="1" customWidth="1"/>
    <col min="2836" max="2836" width="13.7109375" style="23" bestFit="1" customWidth="1"/>
    <col min="2837" max="3069" width="9.140625" style="23"/>
    <col min="3070" max="3070" width="8.28515625" style="23" customWidth="1"/>
    <col min="3071" max="3071" width="6.140625" style="23" customWidth="1"/>
    <col min="3072" max="3072" width="8.28515625" style="23" bestFit="1" customWidth="1"/>
    <col min="3073" max="3073" width="7.5703125" style="23" customWidth="1"/>
    <col min="3074" max="3074" width="6.7109375" style="23" customWidth="1"/>
    <col min="3075" max="3075" width="8.28515625" style="23" bestFit="1" customWidth="1"/>
    <col min="3076" max="3076" width="7.7109375" style="23" customWidth="1"/>
    <col min="3077" max="3077" width="7.140625" style="23" customWidth="1"/>
    <col min="3078" max="3078" width="9.28515625" style="23" bestFit="1" customWidth="1"/>
    <col min="3079" max="3079" width="7.42578125" style="23" bestFit="1" customWidth="1"/>
    <col min="3080" max="3080" width="5.42578125" style="23" customWidth="1"/>
    <col min="3081" max="3081" width="8.28515625" style="23" bestFit="1" customWidth="1"/>
    <col min="3082" max="3084" width="6.5703125" style="23" bestFit="1" customWidth="1"/>
    <col min="3085" max="3085" width="5.7109375" style="23" customWidth="1"/>
    <col min="3086" max="3086" width="9.85546875" style="23" customWidth="1"/>
    <col min="3087" max="3087" width="10.85546875" style="23" bestFit="1" customWidth="1"/>
    <col min="3088" max="3090" width="9.140625" style="23"/>
    <col min="3091" max="3091" width="10.140625" style="23" bestFit="1" customWidth="1"/>
    <col min="3092" max="3092" width="13.7109375" style="23" bestFit="1" customWidth="1"/>
    <col min="3093" max="3325" width="9.140625" style="23"/>
    <col min="3326" max="3326" width="8.28515625" style="23" customWidth="1"/>
    <col min="3327" max="3327" width="6.140625" style="23" customWidth="1"/>
    <col min="3328" max="3328" width="8.28515625" style="23" bestFit="1" customWidth="1"/>
    <col min="3329" max="3329" width="7.5703125" style="23" customWidth="1"/>
    <col min="3330" max="3330" width="6.7109375" style="23" customWidth="1"/>
    <col min="3331" max="3331" width="8.28515625" style="23" bestFit="1" customWidth="1"/>
    <col min="3332" max="3332" width="7.7109375" style="23" customWidth="1"/>
    <col min="3333" max="3333" width="7.140625" style="23" customWidth="1"/>
    <col min="3334" max="3334" width="9.28515625" style="23" bestFit="1" customWidth="1"/>
    <col min="3335" max="3335" width="7.42578125" style="23" bestFit="1" customWidth="1"/>
    <col min="3336" max="3336" width="5.42578125" style="23" customWidth="1"/>
    <col min="3337" max="3337" width="8.28515625" style="23" bestFit="1" customWidth="1"/>
    <col min="3338" max="3340" width="6.5703125" style="23" bestFit="1" customWidth="1"/>
    <col min="3341" max="3341" width="5.7109375" style="23" customWidth="1"/>
    <col min="3342" max="3342" width="9.85546875" style="23" customWidth="1"/>
    <col min="3343" max="3343" width="10.85546875" style="23" bestFit="1" customWidth="1"/>
    <col min="3344" max="3346" width="9.140625" style="23"/>
    <col min="3347" max="3347" width="10.140625" style="23" bestFit="1" customWidth="1"/>
    <col min="3348" max="3348" width="13.7109375" style="23" bestFit="1" customWidth="1"/>
    <col min="3349" max="3581" width="9.140625" style="23"/>
    <col min="3582" max="3582" width="8.28515625" style="23" customWidth="1"/>
    <col min="3583" max="3583" width="6.140625" style="23" customWidth="1"/>
    <col min="3584" max="3584" width="8.28515625" style="23" bestFit="1" customWidth="1"/>
    <col min="3585" max="3585" width="7.5703125" style="23" customWidth="1"/>
    <col min="3586" max="3586" width="6.7109375" style="23" customWidth="1"/>
    <col min="3587" max="3587" width="8.28515625" style="23" bestFit="1" customWidth="1"/>
    <col min="3588" max="3588" width="7.7109375" style="23" customWidth="1"/>
    <col min="3589" max="3589" width="7.140625" style="23" customWidth="1"/>
    <col min="3590" max="3590" width="9.28515625" style="23" bestFit="1" customWidth="1"/>
    <col min="3591" max="3591" width="7.42578125" style="23" bestFit="1" customWidth="1"/>
    <col min="3592" max="3592" width="5.42578125" style="23" customWidth="1"/>
    <col min="3593" max="3593" width="8.28515625" style="23" bestFit="1" customWidth="1"/>
    <col min="3594" max="3596" width="6.5703125" style="23" bestFit="1" customWidth="1"/>
    <col min="3597" max="3597" width="5.7109375" style="23" customWidth="1"/>
    <col min="3598" max="3598" width="9.85546875" style="23" customWidth="1"/>
    <col min="3599" max="3599" width="10.85546875" style="23" bestFit="1" customWidth="1"/>
    <col min="3600" max="3602" width="9.140625" style="23"/>
    <col min="3603" max="3603" width="10.140625" style="23" bestFit="1" customWidth="1"/>
    <col min="3604" max="3604" width="13.7109375" style="23" bestFit="1" customWidth="1"/>
    <col min="3605" max="3837" width="9.140625" style="23"/>
    <col min="3838" max="3838" width="8.28515625" style="23" customWidth="1"/>
    <col min="3839" max="3839" width="6.140625" style="23" customWidth="1"/>
    <col min="3840" max="3840" width="8.28515625" style="23" bestFit="1" customWidth="1"/>
    <col min="3841" max="3841" width="7.5703125" style="23" customWidth="1"/>
    <col min="3842" max="3842" width="6.7109375" style="23" customWidth="1"/>
    <col min="3843" max="3843" width="8.28515625" style="23" bestFit="1" customWidth="1"/>
    <col min="3844" max="3844" width="7.7109375" style="23" customWidth="1"/>
    <col min="3845" max="3845" width="7.140625" style="23" customWidth="1"/>
    <col min="3846" max="3846" width="9.28515625" style="23" bestFit="1" customWidth="1"/>
    <col min="3847" max="3847" width="7.42578125" style="23" bestFit="1" customWidth="1"/>
    <col min="3848" max="3848" width="5.42578125" style="23" customWidth="1"/>
    <col min="3849" max="3849" width="8.28515625" style="23" bestFit="1" customWidth="1"/>
    <col min="3850" max="3852" width="6.5703125" style="23" bestFit="1" customWidth="1"/>
    <col min="3853" max="3853" width="5.7109375" style="23" customWidth="1"/>
    <col min="3854" max="3854" width="9.85546875" style="23" customWidth="1"/>
    <col min="3855" max="3855" width="10.85546875" style="23" bestFit="1" customWidth="1"/>
    <col min="3856" max="3858" width="9.140625" style="23"/>
    <col min="3859" max="3859" width="10.140625" style="23" bestFit="1" customWidth="1"/>
    <col min="3860" max="3860" width="13.7109375" style="23" bestFit="1" customWidth="1"/>
    <col min="3861" max="4093" width="9.140625" style="23"/>
    <col min="4094" max="4094" width="8.28515625" style="23" customWidth="1"/>
    <col min="4095" max="4095" width="6.140625" style="23" customWidth="1"/>
    <col min="4096" max="4096" width="8.28515625" style="23" bestFit="1" customWidth="1"/>
    <col min="4097" max="4097" width="7.5703125" style="23" customWidth="1"/>
    <col min="4098" max="4098" width="6.7109375" style="23" customWidth="1"/>
    <col min="4099" max="4099" width="8.28515625" style="23" bestFit="1" customWidth="1"/>
    <col min="4100" max="4100" width="7.7109375" style="23" customWidth="1"/>
    <col min="4101" max="4101" width="7.140625" style="23" customWidth="1"/>
    <col min="4102" max="4102" width="9.28515625" style="23" bestFit="1" customWidth="1"/>
    <col min="4103" max="4103" width="7.42578125" style="23" bestFit="1" customWidth="1"/>
    <col min="4104" max="4104" width="5.42578125" style="23" customWidth="1"/>
    <col min="4105" max="4105" width="8.28515625" style="23" bestFit="1" customWidth="1"/>
    <col min="4106" max="4108" width="6.5703125" style="23" bestFit="1" customWidth="1"/>
    <col min="4109" max="4109" width="5.7109375" style="23" customWidth="1"/>
    <col min="4110" max="4110" width="9.85546875" style="23" customWidth="1"/>
    <col min="4111" max="4111" width="10.85546875" style="23" bestFit="1" customWidth="1"/>
    <col min="4112" max="4114" width="9.140625" style="23"/>
    <col min="4115" max="4115" width="10.140625" style="23" bestFit="1" customWidth="1"/>
    <col min="4116" max="4116" width="13.7109375" style="23" bestFit="1" customWidth="1"/>
    <col min="4117" max="4349" width="9.140625" style="23"/>
    <col min="4350" max="4350" width="8.28515625" style="23" customWidth="1"/>
    <col min="4351" max="4351" width="6.140625" style="23" customWidth="1"/>
    <col min="4352" max="4352" width="8.28515625" style="23" bestFit="1" customWidth="1"/>
    <col min="4353" max="4353" width="7.5703125" style="23" customWidth="1"/>
    <col min="4354" max="4354" width="6.7109375" style="23" customWidth="1"/>
    <col min="4355" max="4355" width="8.28515625" style="23" bestFit="1" customWidth="1"/>
    <col min="4356" max="4356" width="7.7109375" style="23" customWidth="1"/>
    <col min="4357" max="4357" width="7.140625" style="23" customWidth="1"/>
    <col min="4358" max="4358" width="9.28515625" style="23" bestFit="1" customWidth="1"/>
    <col min="4359" max="4359" width="7.42578125" style="23" bestFit="1" customWidth="1"/>
    <col min="4360" max="4360" width="5.42578125" style="23" customWidth="1"/>
    <col min="4361" max="4361" width="8.28515625" style="23" bestFit="1" customWidth="1"/>
    <col min="4362" max="4364" width="6.5703125" style="23" bestFit="1" customWidth="1"/>
    <col min="4365" max="4365" width="5.7109375" style="23" customWidth="1"/>
    <col min="4366" max="4366" width="9.85546875" style="23" customWidth="1"/>
    <col min="4367" max="4367" width="10.85546875" style="23" bestFit="1" customWidth="1"/>
    <col min="4368" max="4370" width="9.140625" style="23"/>
    <col min="4371" max="4371" width="10.140625" style="23" bestFit="1" customWidth="1"/>
    <col min="4372" max="4372" width="13.7109375" style="23" bestFit="1" customWidth="1"/>
    <col min="4373" max="4605" width="9.140625" style="23"/>
    <col min="4606" max="4606" width="8.28515625" style="23" customWidth="1"/>
    <col min="4607" max="4607" width="6.140625" style="23" customWidth="1"/>
    <col min="4608" max="4608" width="8.28515625" style="23" bestFit="1" customWidth="1"/>
    <col min="4609" max="4609" width="7.5703125" style="23" customWidth="1"/>
    <col min="4610" max="4610" width="6.7109375" style="23" customWidth="1"/>
    <col min="4611" max="4611" width="8.28515625" style="23" bestFit="1" customWidth="1"/>
    <col min="4612" max="4612" width="7.7109375" style="23" customWidth="1"/>
    <col min="4613" max="4613" width="7.140625" style="23" customWidth="1"/>
    <col min="4614" max="4614" width="9.28515625" style="23" bestFit="1" customWidth="1"/>
    <col min="4615" max="4615" width="7.42578125" style="23" bestFit="1" customWidth="1"/>
    <col min="4616" max="4616" width="5.42578125" style="23" customWidth="1"/>
    <col min="4617" max="4617" width="8.28515625" style="23" bestFit="1" customWidth="1"/>
    <col min="4618" max="4620" width="6.5703125" style="23" bestFit="1" customWidth="1"/>
    <col min="4621" max="4621" width="5.7109375" style="23" customWidth="1"/>
    <col min="4622" max="4622" width="9.85546875" style="23" customWidth="1"/>
    <col min="4623" max="4623" width="10.85546875" style="23" bestFit="1" customWidth="1"/>
    <col min="4624" max="4626" width="9.140625" style="23"/>
    <col min="4627" max="4627" width="10.140625" style="23" bestFit="1" customWidth="1"/>
    <col min="4628" max="4628" width="13.7109375" style="23" bestFit="1" customWidth="1"/>
    <col min="4629" max="4861" width="9.140625" style="23"/>
    <col min="4862" max="4862" width="8.28515625" style="23" customWidth="1"/>
    <col min="4863" max="4863" width="6.140625" style="23" customWidth="1"/>
    <col min="4864" max="4864" width="8.28515625" style="23" bestFit="1" customWidth="1"/>
    <col min="4865" max="4865" width="7.5703125" style="23" customWidth="1"/>
    <col min="4866" max="4866" width="6.7109375" style="23" customWidth="1"/>
    <col min="4867" max="4867" width="8.28515625" style="23" bestFit="1" customWidth="1"/>
    <col min="4868" max="4868" width="7.7109375" style="23" customWidth="1"/>
    <col min="4869" max="4869" width="7.140625" style="23" customWidth="1"/>
    <col min="4870" max="4870" width="9.28515625" style="23" bestFit="1" customWidth="1"/>
    <col min="4871" max="4871" width="7.42578125" style="23" bestFit="1" customWidth="1"/>
    <col min="4872" max="4872" width="5.42578125" style="23" customWidth="1"/>
    <col min="4873" max="4873" width="8.28515625" style="23" bestFit="1" customWidth="1"/>
    <col min="4874" max="4876" width="6.5703125" style="23" bestFit="1" customWidth="1"/>
    <col min="4877" max="4877" width="5.7109375" style="23" customWidth="1"/>
    <col min="4878" max="4878" width="9.85546875" style="23" customWidth="1"/>
    <col min="4879" max="4879" width="10.85546875" style="23" bestFit="1" customWidth="1"/>
    <col min="4880" max="4882" width="9.140625" style="23"/>
    <col min="4883" max="4883" width="10.140625" style="23" bestFit="1" customWidth="1"/>
    <col min="4884" max="4884" width="13.7109375" style="23" bestFit="1" customWidth="1"/>
    <col min="4885" max="5117" width="9.140625" style="23"/>
    <col min="5118" max="5118" width="8.28515625" style="23" customWidth="1"/>
    <col min="5119" max="5119" width="6.140625" style="23" customWidth="1"/>
    <col min="5120" max="5120" width="8.28515625" style="23" bestFit="1" customWidth="1"/>
    <col min="5121" max="5121" width="7.5703125" style="23" customWidth="1"/>
    <col min="5122" max="5122" width="6.7109375" style="23" customWidth="1"/>
    <col min="5123" max="5123" width="8.28515625" style="23" bestFit="1" customWidth="1"/>
    <col min="5124" max="5124" width="7.7109375" style="23" customWidth="1"/>
    <col min="5125" max="5125" width="7.140625" style="23" customWidth="1"/>
    <col min="5126" max="5126" width="9.28515625" style="23" bestFit="1" customWidth="1"/>
    <col min="5127" max="5127" width="7.42578125" style="23" bestFit="1" customWidth="1"/>
    <col min="5128" max="5128" width="5.42578125" style="23" customWidth="1"/>
    <col min="5129" max="5129" width="8.28515625" style="23" bestFit="1" customWidth="1"/>
    <col min="5130" max="5132" width="6.5703125" style="23" bestFit="1" customWidth="1"/>
    <col min="5133" max="5133" width="5.7109375" style="23" customWidth="1"/>
    <col min="5134" max="5134" width="9.85546875" style="23" customWidth="1"/>
    <col min="5135" max="5135" width="10.85546875" style="23" bestFit="1" customWidth="1"/>
    <col min="5136" max="5138" width="9.140625" style="23"/>
    <col min="5139" max="5139" width="10.140625" style="23" bestFit="1" customWidth="1"/>
    <col min="5140" max="5140" width="13.7109375" style="23" bestFit="1" customWidth="1"/>
    <col min="5141" max="5373" width="9.140625" style="23"/>
    <col min="5374" max="5374" width="8.28515625" style="23" customWidth="1"/>
    <col min="5375" max="5375" width="6.140625" style="23" customWidth="1"/>
    <col min="5376" max="5376" width="8.28515625" style="23" bestFit="1" customWidth="1"/>
    <col min="5377" max="5377" width="7.5703125" style="23" customWidth="1"/>
    <col min="5378" max="5378" width="6.7109375" style="23" customWidth="1"/>
    <col min="5379" max="5379" width="8.28515625" style="23" bestFit="1" customWidth="1"/>
    <col min="5380" max="5380" width="7.7109375" style="23" customWidth="1"/>
    <col min="5381" max="5381" width="7.140625" style="23" customWidth="1"/>
    <col min="5382" max="5382" width="9.28515625" style="23" bestFit="1" customWidth="1"/>
    <col min="5383" max="5383" width="7.42578125" style="23" bestFit="1" customWidth="1"/>
    <col min="5384" max="5384" width="5.42578125" style="23" customWidth="1"/>
    <col min="5385" max="5385" width="8.28515625" style="23" bestFit="1" customWidth="1"/>
    <col min="5386" max="5388" width="6.5703125" style="23" bestFit="1" customWidth="1"/>
    <col min="5389" max="5389" width="5.7109375" style="23" customWidth="1"/>
    <col min="5390" max="5390" width="9.85546875" style="23" customWidth="1"/>
    <col min="5391" max="5391" width="10.85546875" style="23" bestFit="1" customWidth="1"/>
    <col min="5392" max="5394" width="9.140625" style="23"/>
    <col min="5395" max="5395" width="10.140625" style="23" bestFit="1" customWidth="1"/>
    <col min="5396" max="5396" width="13.7109375" style="23" bestFit="1" customWidth="1"/>
    <col min="5397" max="5629" width="9.140625" style="23"/>
    <col min="5630" max="5630" width="8.28515625" style="23" customWidth="1"/>
    <col min="5631" max="5631" width="6.140625" style="23" customWidth="1"/>
    <col min="5632" max="5632" width="8.28515625" style="23" bestFit="1" customWidth="1"/>
    <col min="5633" max="5633" width="7.5703125" style="23" customWidth="1"/>
    <col min="5634" max="5634" width="6.7109375" style="23" customWidth="1"/>
    <col min="5635" max="5635" width="8.28515625" style="23" bestFit="1" customWidth="1"/>
    <col min="5636" max="5636" width="7.7109375" style="23" customWidth="1"/>
    <col min="5637" max="5637" width="7.140625" style="23" customWidth="1"/>
    <col min="5638" max="5638" width="9.28515625" style="23" bestFit="1" customWidth="1"/>
    <col min="5639" max="5639" width="7.42578125" style="23" bestFit="1" customWidth="1"/>
    <col min="5640" max="5640" width="5.42578125" style="23" customWidth="1"/>
    <col min="5641" max="5641" width="8.28515625" style="23" bestFit="1" customWidth="1"/>
    <col min="5642" max="5644" width="6.5703125" style="23" bestFit="1" customWidth="1"/>
    <col min="5645" max="5645" width="5.7109375" style="23" customWidth="1"/>
    <col min="5646" max="5646" width="9.85546875" style="23" customWidth="1"/>
    <col min="5647" max="5647" width="10.85546875" style="23" bestFit="1" customWidth="1"/>
    <col min="5648" max="5650" width="9.140625" style="23"/>
    <col min="5651" max="5651" width="10.140625" style="23" bestFit="1" customWidth="1"/>
    <col min="5652" max="5652" width="13.7109375" style="23" bestFit="1" customWidth="1"/>
    <col min="5653" max="5885" width="9.140625" style="23"/>
    <col min="5886" max="5886" width="8.28515625" style="23" customWidth="1"/>
    <col min="5887" max="5887" width="6.140625" style="23" customWidth="1"/>
    <col min="5888" max="5888" width="8.28515625" style="23" bestFit="1" customWidth="1"/>
    <col min="5889" max="5889" width="7.5703125" style="23" customWidth="1"/>
    <col min="5890" max="5890" width="6.7109375" style="23" customWidth="1"/>
    <col min="5891" max="5891" width="8.28515625" style="23" bestFit="1" customWidth="1"/>
    <col min="5892" max="5892" width="7.7109375" style="23" customWidth="1"/>
    <col min="5893" max="5893" width="7.140625" style="23" customWidth="1"/>
    <col min="5894" max="5894" width="9.28515625" style="23" bestFit="1" customWidth="1"/>
    <col min="5895" max="5895" width="7.42578125" style="23" bestFit="1" customWidth="1"/>
    <col min="5896" max="5896" width="5.42578125" style="23" customWidth="1"/>
    <col min="5897" max="5897" width="8.28515625" style="23" bestFit="1" customWidth="1"/>
    <col min="5898" max="5900" width="6.5703125" style="23" bestFit="1" customWidth="1"/>
    <col min="5901" max="5901" width="5.7109375" style="23" customWidth="1"/>
    <col min="5902" max="5902" width="9.85546875" style="23" customWidth="1"/>
    <col min="5903" max="5903" width="10.85546875" style="23" bestFit="1" customWidth="1"/>
    <col min="5904" max="5906" width="9.140625" style="23"/>
    <col min="5907" max="5907" width="10.140625" style="23" bestFit="1" customWidth="1"/>
    <col min="5908" max="5908" width="13.7109375" style="23" bestFit="1" customWidth="1"/>
    <col min="5909" max="6141" width="9.140625" style="23"/>
    <col min="6142" max="6142" width="8.28515625" style="23" customWidth="1"/>
    <col min="6143" max="6143" width="6.140625" style="23" customWidth="1"/>
    <col min="6144" max="6144" width="8.28515625" style="23" bestFit="1" customWidth="1"/>
    <col min="6145" max="6145" width="7.5703125" style="23" customWidth="1"/>
    <col min="6146" max="6146" width="6.7109375" style="23" customWidth="1"/>
    <col min="6147" max="6147" width="8.28515625" style="23" bestFit="1" customWidth="1"/>
    <col min="6148" max="6148" width="7.7109375" style="23" customWidth="1"/>
    <col min="6149" max="6149" width="7.140625" style="23" customWidth="1"/>
    <col min="6150" max="6150" width="9.28515625" style="23" bestFit="1" customWidth="1"/>
    <col min="6151" max="6151" width="7.42578125" style="23" bestFit="1" customWidth="1"/>
    <col min="6152" max="6152" width="5.42578125" style="23" customWidth="1"/>
    <col min="6153" max="6153" width="8.28515625" style="23" bestFit="1" customWidth="1"/>
    <col min="6154" max="6156" width="6.5703125" style="23" bestFit="1" customWidth="1"/>
    <col min="6157" max="6157" width="5.7109375" style="23" customWidth="1"/>
    <col min="6158" max="6158" width="9.85546875" style="23" customWidth="1"/>
    <col min="6159" max="6159" width="10.85546875" style="23" bestFit="1" customWidth="1"/>
    <col min="6160" max="6162" width="9.140625" style="23"/>
    <col min="6163" max="6163" width="10.140625" style="23" bestFit="1" customWidth="1"/>
    <col min="6164" max="6164" width="13.7109375" style="23" bestFit="1" customWidth="1"/>
    <col min="6165" max="6397" width="9.140625" style="23"/>
    <col min="6398" max="6398" width="8.28515625" style="23" customWidth="1"/>
    <col min="6399" max="6399" width="6.140625" style="23" customWidth="1"/>
    <col min="6400" max="6400" width="8.28515625" style="23" bestFit="1" customWidth="1"/>
    <col min="6401" max="6401" width="7.5703125" style="23" customWidth="1"/>
    <col min="6402" max="6402" width="6.7109375" style="23" customWidth="1"/>
    <col min="6403" max="6403" width="8.28515625" style="23" bestFit="1" customWidth="1"/>
    <col min="6404" max="6404" width="7.7109375" style="23" customWidth="1"/>
    <col min="6405" max="6405" width="7.140625" style="23" customWidth="1"/>
    <col min="6406" max="6406" width="9.28515625" style="23" bestFit="1" customWidth="1"/>
    <col min="6407" max="6407" width="7.42578125" style="23" bestFit="1" customWidth="1"/>
    <col min="6408" max="6408" width="5.42578125" style="23" customWidth="1"/>
    <col min="6409" max="6409" width="8.28515625" style="23" bestFit="1" customWidth="1"/>
    <col min="6410" max="6412" width="6.5703125" style="23" bestFit="1" customWidth="1"/>
    <col min="6413" max="6413" width="5.7109375" style="23" customWidth="1"/>
    <col min="6414" max="6414" width="9.85546875" style="23" customWidth="1"/>
    <col min="6415" max="6415" width="10.85546875" style="23" bestFit="1" customWidth="1"/>
    <col min="6416" max="6418" width="9.140625" style="23"/>
    <col min="6419" max="6419" width="10.140625" style="23" bestFit="1" customWidth="1"/>
    <col min="6420" max="6420" width="13.7109375" style="23" bestFit="1" customWidth="1"/>
    <col min="6421" max="6653" width="9.140625" style="23"/>
    <col min="6654" max="6654" width="8.28515625" style="23" customWidth="1"/>
    <col min="6655" max="6655" width="6.140625" style="23" customWidth="1"/>
    <col min="6656" max="6656" width="8.28515625" style="23" bestFit="1" customWidth="1"/>
    <col min="6657" max="6657" width="7.5703125" style="23" customWidth="1"/>
    <col min="6658" max="6658" width="6.7109375" style="23" customWidth="1"/>
    <col min="6659" max="6659" width="8.28515625" style="23" bestFit="1" customWidth="1"/>
    <col min="6660" max="6660" width="7.7109375" style="23" customWidth="1"/>
    <col min="6661" max="6661" width="7.140625" style="23" customWidth="1"/>
    <col min="6662" max="6662" width="9.28515625" style="23" bestFit="1" customWidth="1"/>
    <col min="6663" max="6663" width="7.42578125" style="23" bestFit="1" customWidth="1"/>
    <col min="6664" max="6664" width="5.42578125" style="23" customWidth="1"/>
    <col min="6665" max="6665" width="8.28515625" style="23" bestFit="1" customWidth="1"/>
    <col min="6666" max="6668" width="6.5703125" style="23" bestFit="1" customWidth="1"/>
    <col min="6669" max="6669" width="5.7109375" style="23" customWidth="1"/>
    <col min="6670" max="6670" width="9.85546875" style="23" customWidth="1"/>
    <col min="6671" max="6671" width="10.85546875" style="23" bestFit="1" customWidth="1"/>
    <col min="6672" max="6674" width="9.140625" style="23"/>
    <col min="6675" max="6675" width="10.140625" style="23" bestFit="1" customWidth="1"/>
    <col min="6676" max="6676" width="13.7109375" style="23" bestFit="1" customWidth="1"/>
    <col min="6677" max="6909" width="9.140625" style="23"/>
    <col min="6910" max="6910" width="8.28515625" style="23" customWidth="1"/>
    <col min="6911" max="6911" width="6.140625" style="23" customWidth="1"/>
    <col min="6912" max="6912" width="8.28515625" style="23" bestFit="1" customWidth="1"/>
    <col min="6913" max="6913" width="7.5703125" style="23" customWidth="1"/>
    <col min="6914" max="6914" width="6.7109375" style="23" customWidth="1"/>
    <col min="6915" max="6915" width="8.28515625" style="23" bestFit="1" customWidth="1"/>
    <col min="6916" max="6916" width="7.7109375" style="23" customWidth="1"/>
    <col min="6917" max="6917" width="7.140625" style="23" customWidth="1"/>
    <col min="6918" max="6918" width="9.28515625" style="23" bestFit="1" customWidth="1"/>
    <col min="6919" max="6919" width="7.42578125" style="23" bestFit="1" customWidth="1"/>
    <col min="6920" max="6920" width="5.42578125" style="23" customWidth="1"/>
    <col min="6921" max="6921" width="8.28515625" style="23" bestFit="1" customWidth="1"/>
    <col min="6922" max="6924" width="6.5703125" style="23" bestFit="1" customWidth="1"/>
    <col min="6925" max="6925" width="5.7109375" style="23" customWidth="1"/>
    <col min="6926" max="6926" width="9.85546875" style="23" customWidth="1"/>
    <col min="6927" max="6927" width="10.85546875" style="23" bestFit="1" customWidth="1"/>
    <col min="6928" max="6930" width="9.140625" style="23"/>
    <col min="6931" max="6931" width="10.140625" style="23" bestFit="1" customWidth="1"/>
    <col min="6932" max="6932" width="13.7109375" style="23" bestFit="1" customWidth="1"/>
    <col min="6933" max="7165" width="9.140625" style="23"/>
    <col min="7166" max="7166" width="8.28515625" style="23" customWidth="1"/>
    <col min="7167" max="7167" width="6.140625" style="23" customWidth="1"/>
    <col min="7168" max="7168" width="8.28515625" style="23" bestFit="1" customWidth="1"/>
    <col min="7169" max="7169" width="7.5703125" style="23" customWidth="1"/>
    <col min="7170" max="7170" width="6.7109375" style="23" customWidth="1"/>
    <col min="7171" max="7171" width="8.28515625" style="23" bestFit="1" customWidth="1"/>
    <col min="7172" max="7172" width="7.7109375" style="23" customWidth="1"/>
    <col min="7173" max="7173" width="7.140625" style="23" customWidth="1"/>
    <col min="7174" max="7174" width="9.28515625" style="23" bestFit="1" customWidth="1"/>
    <col min="7175" max="7175" width="7.42578125" style="23" bestFit="1" customWidth="1"/>
    <col min="7176" max="7176" width="5.42578125" style="23" customWidth="1"/>
    <col min="7177" max="7177" width="8.28515625" style="23" bestFit="1" customWidth="1"/>
    <col min="7178" max="7180" width="6.5703125" style="23" bestFit="1" customWidth="1"/>
    <col min="7181" max="7181" width="5.7109375" style="23" customWidth="1"/>
    <col min="7182" max="7182" width="9.85546875" style="23" customWidth="1"/>
    <col min="7183" max="7183" width="10.85546875" style="23" bestFit="1" customWidth="1"/>
    <col min="7184" max="7186" width="9.140625" style="23"/>
    <col min="7187" max="7187" width="10.140625" style="23" bestFit="1" customWidth="1"/>
    <col min="7188" max="7188" width="13.7109375" style="23" bestFit="1" customWidth="1"/>
    <col min="7189" max="7421" width="9.140625" style="23"/>
    <col min="7422" max="7422" width="8.28515625" style="23" customWidth="1"/>
    <col min="7423" max="7423" width="6.140625" style="23" customWidth="1"/>
    <col min="7424" max="7424" width="8.28515625" style="23" bestFit="1" customWidth="1"/>
    <col min="7425" max="7425" width="7.5703125" style="23" customWidth="1"/>
    <col min="7426" max="7426" width="6.7109375" style="23" customWidth="1"/>
    <col min="7427" max="7427" width="8.28515625" style="23" bestFit="1" customWidth="1"/>
    <col min="7428" max="7428" width="7.7109375" style="23" customWidth="1"/>
    <col min="7429" max="7429" width="7.140625" style="23" customWidth="1"/>
    <col min="7430" max="7430" width="9.28515625" style="23" bestFit="1" customWidth="1"/>
    <col min="7431" max="7431" width="7.42578125" style="23" bestFit="1" customWidth="1"/>
    <col min="7432" max="7432" width="5.42578125" style="23" customWidth="1"/>
    <col min="7433" max="7433" width="8.28515625" style="23" bestFit="1" customWidth="1"/>
    <col min="7434" max="7436" width="6.5703125" style="23" bestFit="1" customWidth="1"/>
    <col min="7437" max="7437" width="5.7109375" style="23" customWidth="1"/>
    <col min="7438" max="7438" width="9.85546875" style="23" customWidth="1"/>
    <col min="7439" max="7439" width="10.85546875" style="23" bestFit="1" customWidth="1"/>
    <col min="7440" max="7442" width="9.140625" style="23"/>
    <col min="7443" max="7443" width="10.140625" style="23" bestFit="1" customWidth="1"/>
    <col min="7444" max="7444" width="13.7109375" style="23" bestFit="1" customWidth="1"/>
    <col min="7445" max="7677" width="9.140625" style="23"/>
    <col min="7678" max="7678" width="8.28515625" style="23" customWidth="1"/>
    <col min="7679" max="7679" width="6.140625" style="23" customWidth="1"/>
    <col min="7680" max="7680" width="8.28515625" style="23" bestFit="1" customWidth="1"/>
    <col min="7681" max="7681" width="7.5703125" style="23" customWidth="1"/>
    <col min="7682" max="7682" width="6.7109375" style="23" customWidth="1"/>
    <col min="7683" max="7683" width="8.28515625" style="23" bestFit="1" customWidth="1"/>
    <col min="7684" max="7684" width="7.7109375" style="23" customWidth="1"/>
    <col min="7685" max="7685" width="7.140625" style="23" customWidth="1"/>
    <col min="7686" max="7686" width="9.28515625" style="23" bestFit="1" customWidth="1"/>
    <col min="7687" max="7687" width="7.42578125" style="23" bestFit="1" customWidth="1"/>
    <col min="7688" max="7688" width="5.42578125" style="23" customWidth="1"/>
    <col min="7689" max="7689" width="8.28515625" style="23" bestFit="1" customWidth="1"/>
    <col min="7690" max="7692" width="6.5703125" style="23" bestFit="1" customWidth="1"/>
    <col min="7693" max="7693" width="5.7109375" style="23" customWidth="1"/>
    <col min="7694" max="7694" width="9.85546875" style="23" customWidth="1"/>
    <col min="7695" max="7695" width="10.85546875" style="23" bestFit="1" customWidth="1"/>
    <col min="7696" max="7698" width="9.140625" style="23"/>
    <col min="7699" max="7699" width="10.140625" style="23" bestFit="1" customWidth="1"/>
    <col min="7700" max="7700" width="13.7109375" style="23" bestFit="1" customWidth="1"/>
    <col min="7701" max="7933" width="9.140625" style="23"/>
    <col min="7934" max="7934" width="8.28515625" style="23" customWidth="1"/>
    <col min="7935" max="7935" width="6.140625" style="23" customWidth="1"/>
    <col min="7936" max="7936" width="8.28515625" style="23" bestFit="1" customWidth="1"/>
    <col min="7937" max="7937" width="7.5703125" style="23" customWidth="1"/>
    <col min="7938" max="7938" width="6.7109375" style="23" customWidth="1"/>
    <col min="7939" max="7939" width="8.28515625" style="23" bestFit="1" customWidth="1"/>
    <col min="7940" max="7940" width="7.7109375" style="23" customWidth="1"/>
    <col min="7941" max="7941" width="7.140625" style="23" customWidth="1"/>
    <col min="7942" max="7942" width="9.28515625" style="23" bestFit="1" customWidth="1"/>
    <col min="7943" max="7943" width="7.42578125" style="23" bestFit="1" customWidth="1"/>
    <col min="7944" max="7944" width="5.42578125" style="23" customWidth="1"/>
    <col min="7945" max="7945" width="8.28515625" style="23" bestFit="1" customWidth="1"/>
    <col min="7946" max="7948" width="6.5703125" style="23" bestFit="1" customWidth="1"/>
    <col min="7949" max="7949" width="5.7109375" style="23" customWidth="1"/>
    <col min="7950" max="7950" width="9.85546875" style="23" customWidth="1"/>
    <col min="7951" max="7951" width="10.85546875" style="23" bestFit="1" customWidth="1"/>
    <col min="7952" max="7954" width="9.140625" style="23"/>
    <col min="7955" max="7955" width="10.140625" style="23" bestFit="1" customWidth="1"/>
    <col min="7956" max="7956" width="13.7109375" style="23" bestFit="1" customWidth="1"/>
    <col min="7957" max="8189" width="9.140625" style="23"/>
    <col min="8190" max="8190" width="8.28515625" style="23" customWidth="1"/>
    <col min="8191" max="8191" width="6.140625" style="23" customWidth="1"/>
    <col min="8192" max="8192" width="8.28515625" style="23" bestFit="1" customWidth="1"/>
    <col min="8193" max="8193" width="7.5703125" style="23" customWidth="1"/>
    <col min="8194" max="8194" width="6.7109375" style="23" customWidth="1"/>
    <col min="8195" max="8195" width="8.28515625" style="23" bestFit="1" customWidth="1"/>
    <col min="8196" max="8196" width="7.7109375" style="23" customWidth="1"/>
    <col min="8197" max="8197" width="7.140625" style="23" customWidth="1"/>
    <col min="8198" max="8198" width="9.28515625" style="23" bestFit="1" customWidth="1"/>
    <col min="8199" max="8199" width="7.42578125" style="23" bestFit="1" customWidth="1"/>
    <col min="8200" max="8200" width="5.42578125" style="23" customWidth="1"/>
    <col min="8201" max="8201" width="8.28515625" style="23" bestFit="1" customWidth="1"/>
    <col min="8202" max="8204" width="6.5703125" style="23" bestFit="1" customWidth="1"/>
    <col min="8205" max="8205" width="5.7109375" style="23" customWidth="1"/>
    <col min="8206" max="8206" width="9.85546875" style="23" customWidth="1"/>
    <col min="8207" max="8207" width="10.85546875" style="23" bestFit="1" customWidth="1"/>
    <col min="8208" max="8210" width="9.140625" style="23"/>
    <col min="8211" max="8211" width="10.140625" style="23" bestFit="1" customWidth="1"/>
    <col min="8212" max="8212" width="13.7109375" style="23" bestFit="1" customWidth="1"/>
    <col min="8213" max="8445" width="9.140625" style="23"/>
    <col min="8446" max="8446" width="8.28515625" style="23" customWidth="1"/>
    <col min="8447" max="8447" width="6.140625" style="23" customWidth="1"/>
    <col min="8448" max="8448" width="8.28515625" style="23" bestFit="1" customWidth="1"/>
    <col min="8449" max="8449" width="7.5703125" style="23" customWidth="1"/>
    <col min="8450" max="8450" width="6.7109375" style="23" customWidth="1"/>
    <col min="8451" max="8451" width="8.28515625" style="23" bestFit="1" customWidth="1"/>
    <col min="8452" max="8452" width="7.7109375" style="23" customWidth="1"/>
    <col min="8453" max="8453" width="7.140625" style="23" customWidth="1"/>
    <col min="8454" max="8454" width="9.28515625" style="23" bestFit="1" customWidth="1"/>
    <col min="8455" max="8455" width="7.42578125" style="23" bestFit="1" customWidth="1"/>
    <col min="8456" max="8456" width="5.42578125" style="23" customWidth="1"/>
    <col min="8457" max="8457" width="8.28515625" style="23" bestFit="1" customWidth="1"/>
    <col min="8458" max="8460" width="6.5703125" style="23" bestFit="1" customWidth="1"/>
    <col min="8461" max="8461" width="5.7109375" style="23" customWidth="1"/>
    <col min="8462" max="8462" width="9.85546875" style="23" customWidth="1"/>
    <col min="8463" max="8463" width="10.85546875" style="23" bestFit="1" customWidth="1"/>
    <col min="8464" max="8466" width="9.140625" style="23"/>
    <col min="8467" max="8467" width="10.140625" style="23" bestFit="1" customWidth="1"/>
    <col min="8468" max="8468" width="13.7109375" style="23" bestFit="1" customWidth="1"/>
    <col min="8469" max="8701" width="9.140625" style="23"/>
    <col min="8702" max="8702" width="8.28515625" style="23" customWidth="1"/>
    <col min="8703" max="8703" width="6.140625" style="23" customWidth="1"/>
    <col min="8704" max="8704" width="8.28515625" style="23" bestFit="1" customWidth="1"/>
    <col min="8705" max="8705" width="7.5703125" style="23" customWidth="1"/>
    <col min="8706" max="8706" width="6.7109375" style="23" customWidth="1"/>
    <col min="8707" max="8707" width="8.28515625" style="23" bestFit="1" customWidth="1"/>
    <col min="8708" max="8708" width="7.7109375" style="23" customWidth="1"/>
    <col min="8709" max="8709" width="7.140625" style="23" customWidth="1"/>
    <col min="8710" max="8710" width="9.28515625" style="23" bestFit="1" customWidth="1"/>
    <col min="8711" max="8711" width="7.42578125" style="23" bestFit="1" customWidth="1"/>
    <col min="8712" max="8712" width="5.42578125" style="23" customWidth="1"/>
    <col min="8713" max="8713" width="8.28515625" style="23" bestFit="1" customWidth="1"/>
    <col min="8714" max="8716" width="6.5703125" style="23" bestFit="1" customWidth="1"/>
    <col min="8717" max="8717" width="5.7109375" style="23" customWidth="1"/>
    <col min="8718" max="8718" width="9.85546875" style="23" customWidth="1"/>
    <col min="8719" max="8719" width="10.85546875" style="23" bestFit="1" customWidth="1"/>
    <col min="8720" max="8722" width="9.140625" style="23"/>
    <col min="8723" max="8723" width="10.140625" style="23" bestFit="1" customWidth="1"/>
    <col min="8724" max="8724" width="13.7109375" style="23" bestFit="1" customWidth="1"/>
    <col min="8725" max="8957" width="9.140625" style="23"/>
    <col min="8958" max="8958" width="8.28515625" style="23" customWidth="1"/>
    <col min="8959" max="8959" width="6.140625" style="23" customWidth="1"/>
    <col min="8960" max="8960" width="8.28515625" style="23" bestFit="1" customWidth="1"/>
    <col min="8961" max="8961" width="7.5703125" style="23" customWidth="1"/>
    <col min="8962" max="8962" width="6.7109375" style="23" customWidth="1"/>
    <col min="8963" max="8963" width="8.28515625" style="23" bestFit="1" customWidth="1"/>
    <col min="8964" max="8964" width="7.7109375" style="23" customWidth="1"/>
    <col min="8965" max="8965" width="7.140625" style="23" customWidth="1"/>
    <col min="8966" max="8966" width="9.28515625" style="23" bestFit="1" customWidth="1"/>
    <col min="8967" max="8967" width="7.42578125" style="23" bestFit="1" customWidth="1"/>
    <col min="8968" max="8968" width="5.42578125" style="23" customWidth="1"/>
    <col min="8969" max="8969" width="8.28515625" style="23" bestFit="1" customWidth="1"/>
    <col min="8970" max="8972" width="6.5703125" style="23" bestFit="1" customWidth="1"/>
    <col min="8973" max="8973" width="5.7109375" style="23" customWidth="1"/>
    <col min="8974" max="8974" width="9.85546875" style="23" customWidth="1"/>
    <col min="8975" max="8975" width="10.85546875" style="23" bestFit="1" customWidth="1"/>
    <col min="8976" max="8978" width="9.140625" style="23"/>
    <col min="8979" max="8979" width="10.140625" style="23" bestFit="1" customWidth="1"/>
    <col min="8980" max="8980" width="13.7109375" style="23" bestFit="1" customWidth="1"/>
    <col min="8981" max="9213" width="9.140625" style="23"/>
    <col min="9214" max="9214" width="8.28515625" style="23" customWidth="1"/>
    <col min="9215" max="9215" width="6.140625" style="23" customWidth="1"/>
    <col min="9216" max="9216" width="8.28515625" style="23" bestFit="1" customWidth="1"/>
    <col min="9217" max="9217" width="7.5703125" style="23" customWidth="1"/>
    <col min="9218" max="9218" width="6.7109375" style="23" customWidth="1"/>
    <col min="9219" max="9219" width="8.28515625" style="23" bestFit="1" customWidth="1"/>
    <col min="9220" max="9220" width="7.7109375" style="23" customWidth="1"/>
    <col min="9221" max="9221" width="7.140625" style="23" customWidth="1"/>
    <col min="9222" max="9222" width="9.28515625" style="23" bestFit="1" customWidth="1"/>
    <col min="9223" max="9223" width="7.42578125" style="23" bestFit="1" customWidth="1"/>
    <col min="9224" max="9224" width="5.42578125" style="23" customWidth="1"/>
    <col min="9225" max="9225" width="8.28515625" style="23" bestFit="1" customWidth="1"/>
    <col min="9226" max="9228" width="6.5703125" style="23" bestFit="1" customWidth="1"/>
    <col min="9229" max="9229" width="5.7109375" style="23" customWidth="1"/>
    <col min="9230" max="9230" width="9.85546875" style="23" customWidth="1"/>
    <col min="9231" max="9231" width="10.85546875" style="23" bestFit="1" customWidth="1"/>
    <col min="9232" max="9234" width="9.140625" style="23"/>
    <col min="9235" max="9235" width="10.140625" style="23" bestFit="1" customWidth="1"/>
    <col min="9236" max="9236" width="13.7109375" style="23" bestFit="1" customWidth="1"/>
    <col min="9237" max="9469" width="9.140625" style="23"/>
    <col min="9470" max="9470" width="8.28515625" style="23" customWidth="1"/>
    <col min="9471" max="9471" width="6.140625" style="23" customWidth="1"/>
    <col min="9472" max="9472" width="8.28515625" style="23" bestFit="1" customWidth="1"/>
    <col min="9473" max="9473" width="7.5703125" style="23" customWidth="1"/>
    <col min="9474" max="9474" width="6.7109375" style="23" customWidth="1"/>
    <col min="9475" max="9475" width="8.28515625" style="23" bestFit="1" customWidth="1"/>
    <col min="9476" max="9476" width="7.7109375" style="23" customWidth="1"/>
    <col min="9477" max="9477" width="7.140625" style="23" customWidth="1"/>
    <col min="9478" max="9478" width="9.28515625" style="23" bestFit="1" customWidth="1"/>
    <col min="9479" max="9479" width="7.42578125" style="23" bestFit="1" customWidth="1"/>
    <col min="9480" max="9480" width="5.42578125" style="23" customWidth="1"/>
    <col min="9481" max="9481" width="8.28515625" style="23" bestFit="1" customWidth="1"/>
    <col min="9482" max="9484" width="6.5703125" style="23" bestFit="1" customWidth="1"/>
    <col min="9485" max="9485" width="5.7109375" style="23" customWidth="1"/>
    <col min="9486" max="9486" width="9.85546875" style="23" customWidth="1"/>
    <col min="9487" max="9487" width="10.85546875" style="23" bestFit="1" customWidth="1"/>
    <col min="9488" max="9490" width="9.140625" style="23"/>
    <col min="9491" max="9491" width="10.140625" style="23" bestFit="1" customWidth="1"/>
    <col min="9492" max="9492" width="13.7109375" style="23" bestFit="1" customWidth="1"/>
    <col min="9493" max="9725" width="9.140625" style="23"/>
    <col min="9726" max="9726" width="8.28515625" style="23" customWidth="1"/>
    <col min="9727" max="9727" width="6.140625" style="23" customWidth="1"/>
    <col min="9728" max="9728" width="8.28515625" style="23" bestFit="1" customWidth="1"/>
    <col min="9729" max="9729" width="7.5703125" style="23" customWidth="1"/>
    <col min="9730" max="9730" width="6.7109375" style="23" customWidth="1"/>
    <col min="9731" max="9731" width="8.28515625" style="23" bestFit="1" customWidth="1"/>
    <col min="9732" max="9732" width="7.7109375" style="23" customWidth="1"/>
    <col min="9733" max="9733" width="7.140625" style="23" customWidth="1"/>
    <col min="9734" max="9734" width="9.28515625" style="23" bestFit="1" customWidth="1"/>
    <col min="9735" max="9735" width="7.42578125" style="23" bestFit="1" customWidth="1"/>
    <col min="9736" max="9736" width="5.42578125" style="23" customWidth="1"/>
    <col min="9737" max="9737" width="8.28515625" style="23" bestFit="1" customWidth="1"/>
    <col min="9738" max="9740" width="6.5703125" style="23" bestFit="1" customWidth="1"/>
    <col min="9741" max="9741" width="5.7109375" style="23" customWidth="1"/>
    <col min="9742" max="9742" width="9.85546875" style="23" customWidth="1"/>
    <col min="9743" max="9743" width="10.85546875" style="23" bestFit="1" customWidth="1"/>
    <col min="9744" max="9746" width="9.140625" style="23"/>
    <col min="9747" max="9747" width="10.140625" style="23" bestFit="1" customWidth="1"/>
    <col min="9748" max="9748" width="13.7109375" style="23" bestFit="1" customWidth="1"/>
    <col min="9749" max="9981" width="9.140625" style="23"/>
    <col min="9982" max="9982" width="8.28515625" style="23" customWidth="1"/>
    <col min="9983" max="9983" width="6.140625" style="23" customWidth="1"/>
    <col min="9984" max="9984" width="8.28515625" style="23" bestFit="1" customWidth="1"/>
    <col min="9985" max="9985" width="7.5703125" style="23" customWidth="1"/>
    <col min="9986" max="9986" width="6.7109375" style="23" customWidth="1"/>
    <col min="9987" max="9987" width="8.28515625" style="23" bestFit="1" customWidth="1"/>
    <col min="9988" max="9988" width="7.7109375" style="23" customWidth="1"/>
    <col min="9989" max="9989" width="7.140625" style="23" customWidth="1"/>
    <col min="9990" max="9990" width="9.28515625" style="23" bestFit="1" customWidth="1"/>
    <col min="9991" max="9991" width="7.42578125" style="23" bestFit="1" customWidth="1"/>
    <col min="9992" max="9992" width="5.42578125" style="23" customWidth="1"/>
    <col min="9993" max="9993" width="8.28515625" style="23" bestFit="1" customWidth="1"/>
    <col min="9994" max="9996" width="6.5703125" style="23" bestFit="1" customWidth="1"/>
    <col min="9997" max="9997" width="5.7109375" style="23" customWidth="1"/>
    <col min="9998" max="9998" width="9.85546875" style="23" customWidth="1"/>
    <col min="9999" max="9999" width="10.85546875" style="23" bestFit="1" customWidth="1"/>
    <col min="10000" max="10002" width="9.140625" style="23"/>
    <col min="10003" max="10003" width="10.140625" style="23" bestFit="1" customWidth="1"/>
    <col min="10004" max="10004" width="13.7109375" style="23" bestFit="1" customWidth="1"/>
    <col min="10005" max="10237" width="9.140625" style="23"/>
    <col min="10238" max="10238" width="8.28515625" style="23" customWidth="1"/>
    <col min="10239" max="10239" width="6.140625" style="23" customWidth="1"/>
    <col min="10240" max="10240" width="8.28515625" style="23" bestFit="1" customWidth="1"/>
    <col min="10241" max="10241" width="7.5703125" style="23" customWidth="1"/>
    <col min="10242" max="10242" width="6.7109375" style="23" customWidth="1"/>
    <col min="10243" max="10243" width="8.28515625" style="23" bestFit="1" customWidth="1"/>
    <col min="10244" max="10244" width="7.7109375" style="23" customWidth="1"/>
    <col min="10245" max="10245" width="7.140625" style="23" customWidth="1"/>
    <col min="10246" max="10246" width="9.28515625" style="23" bestFit="1" customWidth="1"/>
    <col min="10247" max="10247" width="7.42578125" style="23" bestFit="1" customWidth="1"/>
    <col min="10248" max="10248" width="5.42578125" style="23" customWidth="1"/>
    <col min="10249" max="10249" width="8.28515625" style="23" bestFit="1" customWidth="1"/>
    <col min="10250" max="10252" width="6.5703125" style="23" bestFit="1" customWidth="1"/>
    <col min="10253" max="10253" width="5.7109375" style="23" customWidth="1"/>
    <col min="10254" max="10254" width="9.85546875" style="23" customWidth="1"/>
    <col min="10255" max="10255" width="10.85546875" style="23" bestFit="1" customWidth="1"/>
    <col min="10256" max="10258" width="9.140625" style="23"/>
    <col min="10259" max="10259" width="10.140625" style="23" bestFit="1" customWidth="1"/>
    <col min="10260" max="10260" width="13.7109375" style="23" bestFit="1" customWidth="1"/>
    <col min="10261" max="10493" width="9.140625" style="23"/>
    <col min="10494" max="10494" width="8.28515625" style="23" customWidth="1"/>
    <col min="10495" max="10495" width="6.140625" style="23" customWidth="1"/>
    <col min="10496" max="10496" width="8.28515625" style="23" bestFit="1" customWidth="1"/>
    <col min="10497" max="10497" width="7.5703125" style="23" customWidth="1"/>
    <col min="10498" max="10498" width="6.7109375" style="23" customWidth="1"/>
    <col min="10499" max="10499" width="8.28515625" style="23" bestFit="1" customWidth="1"/>
    <col min="10500" max="10500" width="7.7109375" style="23" customWidth="1"/>
    <col min="10501" max="10501" width="7.140625" style="23" customWidth="1"/>
    <col min="10502" max="10502" width="9.28515625" style="23" bestFit="1" customWidth="1"/>
    <col min="10503" max="10503" width="7.42578125" style="23" bestFit="1" customWidth="1"/>
    <col min="10504" max="10504" width="5.42578125" style="23" customWidth="1"/>
    <col min="10505" max="10505" width="8.28515625" style="23" bestFit="1" customWidth="1"/>
    <col min="10506" max="10508" width="6.5703125" style="23" bestFit="1" customWidth="1"/>
    <col min="10509" max="10509" width="5.7109375" style="23" customWidth="1"/>
    <col min="10510" max="10510" width="9.85546875" style="23" customWidth="1"/>
    <col min="10511" max="10511" width="10.85546875" style="23" bestFit="1" customWidth="1"/>
    <col min="10512" max="10514" width="9.140625" style="23"/>
    <col min="10515" max="10515" width="10.140625" style="23" bestFit="1" customWidth="1"/>
    <col min="10516" max="10516" width="13.7109375" style="23" bestFit="1" customWidth="1"/>
    <col min="10517" max="10749" width="9.140625" style="23"/>
    <col min="10750" max="10750" width="8.28515625" style="23" customWidth="1"/>
    <col min="10751" max="10751" width="6.140625" style="23" customWidth="1"/>
    <col min="10752" max="10752" width="8.28515625" style="23" bestFit="1" customWidth="1"/>
    <col min="10753" max="10753" width="7.5703125" style="23" customWidth="1"/>
    <col min="10754" max="10754" width="6.7109375" style="23" customWidth="1"/>
    <col min="10755" max="10755" width="8.28515625" style="23" bestFit="1" customWidth="1"/>
    <col min="10756" max="10756" width="7.7109375" style="23" customWidth="1"/>
    <col min="10757" max="10757" width="7.140625" style="23" customWidth="1"/>
    <col min="10758" max="10758" width="9.28515625" style="23" bestFit="1" customWidth="1"/>
    <col min="10759" max="10759" width="7.42578125" style="23" bestFit="1" customWidth="1"/>
    <col min="10760" max="10760" width="5.42578125" style="23" customWidth="1"/>
    <col min="10761" max="10761" width="8.28515625" style="23" bestFit="1" customWidth="1"/>
    <col min="10762" max="10764" width="6.5703125" style="23" bestFit="1" customWidth="1"/>
    <col min="10765" max="10765" width="5.7109375" style="23" customWidth="1"/>
    <col min="10766" max="10766" width="9.85546875" style="23" customWidth="1"/>
    <col min="10767" max="10767" width="10.85546875" style="23" bestFit="1" customWidth="1"/>
    <col min="10768" max="10770" width="9.140625" style="23"/>
    <col min="10771" max="10771" width="10.140625" style="23" bestFit="1" customWidth="1"/>
    <col min="10772" max="10772" width="13.7109375" style="23" bestFit="1" customWidth="1"/>
    <col min="10773" max="11005" width="9.140625" style="23"/>
    <col min="11006" max="11006" width="8.28515625" style="23" customWidth="1"/>
    <col min="11007" max="11007" width="6.140625" style="23" customWidth="1"/>
    <col min="11008" max="11008" width="8.28515625" style="23" bestFit="1" customWidth="1"/>
    <col min="11009" max="11009" width="7.5703125" style="23" customWidth="1"/>
    <col min="11010" max="11010" width="6.7109375" style="23" customWidth="1"/>
    <col min="11011" max="11011" width="8.28515625" style="23" bestFit="1" customWidth="1"/>
    <col min="11012" max="11012" width="7.7109375" style="23" customWidth="1"/>
    <col min="11013" max="11013" width="7.140625" style="23" customWidth="1"/>
    <col min="11014" max="11014" width="9.28515625" style="23" bestFit="1" customWidth="1"/>
    <col min="11015" max="11015" width="7.42578125" style="23" bestFit="1" customWidth="1"/>
    <col min="11016" max="11016" width="5.42578125" style="23" customWidth="1"/>
    <col min="11017" max="11017" width="8.28515625" style="23" bestFit="1" customWidth="1"/>
    <col min="11018" max="11020" width="6.5703125" style="23" bestFit="1" customWidth="1"/>
    <col min="11021" max="11021" width="5.7109375" style="23" customWidth="1"/>
    <col min="11022" max="11022" width="9.85546875" style="23" customWidth="1"/>
    <col min="11023" max="11023" width="10.85546875" style="23" bestFit="1" customWidth="1"/>
    <col min="11024" max="11026" width="9.140625" style="23"/>
    <col min="11027" max="11027" width="10.140625" style="23" bestFit="1" customWidth="1"/>
    <col min="11028" max="11028" width="13.7109375" style="23" bestFit="1" customWidth="1"/>
    <col min="11029" max="11261" width="9.140625" style="23"/>
    <col min="11262" max="11262" width="8.28515625" style="23" customWidth="1"/>
    <col min="11263" max="11263" width="6.140625" style="23" customWidth="1"/>
    <col min="11264" max="11264" width="8.28515625" style="23" bestFit="1" customWidth="1"/>
    <col min="11265" max="11265" width="7.5703125" style="23" customWidth="1"/>
    <col min="11266" max="11266" width="6.7109375" style="23" customWidth="1"/>
    <col min="11267" max="11267" width="8.28515625" style="23" bestFit="1" customWidth="1"/>
    <col min="11268" max="11268" width="7.7109375" style="23" customWidth="1"/>
    <col min="11269" max="11269" width="7.140625" style="23" customWidth="1"/>
    <col min="11270" max="11270" width="9.28515625" style="23" bestFit="1" customWidth="1"/>
    <col min="11271" max="11271" width="7.42578125" style="23" bestFit="1" customWidth="1"/>
    <col min="11272" max="11272" width="5.42578125" style="23" customWidth="1"/>
    <col min="11273" max="11273" width="8.28515625" style="23" bestFit="1" customWidth="1"/>
    <col min="11274" max="11276" width="6.5703125" style="23" bestFit="1" customWidth="1"/>
    <col min="11277" max="11277" width="5.7109375" style="23" customWidth="1"/>
    <col min="11278" max="11278" width="9.85546875" style="23" customWidth="1"/>
    <col min="11279" max="11279" width="10.85546875" style="23" bestFit="1" customWidth="1"/>
    <col min="11280" max="11282" width="9.140625" style="23"/>
    <col min="11283" max="11283" width="10.140625" style="23" bestFit="1" customWidth="1"/>
    <col min="11284" max="11284" width="13.7109375" style="23" bestFit="1" customWidth="1"/>
    <col min="11285" max="11517" width="9.140625" style="23"/>
    <col min="11518" max="11518" width="8.28515625" style="23" customWidth="1"/>
    <col min="11519" max="11519" width="6.140625" style="23" customWidth="1"/>
    <col min="11520" max="11520" width="8.28515625" style="23" bestFit="1" customWidth="1"/>
    <col min="11521" max="11521" width="7.5703125" style="23" customWidth="1"/>
    <col min="11522" max="11522" width="6.7109375" style="23" customWidth="1"/>
    <col min="11523" max="11523" width="8.28515625" style="23" bestFit="1" customWidth="1"/>
    <col min="11524" max="11524" width="7.7109375" style="23" customWidth="1"/>
    <col min="11525" max="11525" width="7.140625" style="23" customWidth="1"/>
    <col min="11526" max="11526" width="9.28515625" style="23" bestFit="1" customWidth="1"/>
    <col min="11527" max="11527" width="7.42578125" style="23" bestFit="1" customWidth="1"/>
    <col min="11528" max="11528" width="5.42578125" style="23" customWidth="1"/>
    <col min="11529" max="11529" width="8.28515625" style="23" bestFit="1" customWidth="1"/>
    <col min="11530" max="11532" width="6.5703125" style="23" bestFit="1" customWidth="1"/>
    <col min="11533" max="11533" width="5.7109375" style="23" customWidth="1"/>
    <col min="11534" max="11534" width="9.85546875" style="23" customWidth="1"/>
    <col min="11535" max="11535" width="10.85546875" style="23" bestFit="1" customWidth="1"/>
    <col min="11536" max="11538" width="9.140625" style="23"/>
    <col min="11539" max="11539" width="10.140625" style="23" bestFit="1" customWidth="1"/>
    <col min="11540" max="11540" width="13.7109375" style="23" bestFit="1" customWidth="1"/>
    <col min="11541" max="11773" width="9.140625" style="23"/>
    <col min="11774" max="11774" width="8.28515625" style="23" customWidth="1"/>
    <col min="11775" max="11775" width="6.140625" style="23" customWidth="1"/>
    <col min="11776" max="11776" width="8.28515625" style="23" bestFit="1" customWidth="1"/>
    <col min="11777" max="11777" width="7.5703125" style="23" customWidth="1"/>
    <col min="11778" max="11778" width="6.7109375" style="23" customWidth="1"/>
    <col min="11779" max="11779" width="8.28515625" style="23" bestFit="1" customWidth="1"/>
    <col min="11780" max="11780" width="7.7109375" style="23" customWidth="1"/>
    <col min="11781" max="11781" width="7.140625" style="23" customWidth="1"/>
    <col min="11782" max="11782" width="9.28515625" style="23" bestFit="1" customWidth="1"/>
    <col min="11783" max="11783" width="7.42578125" style="23" bestFit="1" customWidth="1"/>
    <col min="11784" max="11784" width="5.42578125" style="23" customWidth="1"/>
    <col min="11785" max="11785" width="8.28515625" style="23" bestFit="1" customWidth="1"/>
    <col min="11786" max="11788" width="6.5703125" style="23" bestFit="1" customWidth="1"/>
    <col min="11789" max="11789" width="5.7109375" style="23" customWidth="1"/>
    <col min="11790" max="11790" width="9.85546875" style="23" customWidth="1"/>
    <col min="11791" max="11791" width="10.85546875" style="23" bestFit="1" customWidth="1"/>
    <col min="11792" max="11794" width="9.140625" style="23"/>
    <col min="11795" max="11795" width="10.140625" style="23" bestFit="1" customWidth="1"/>
    <col min="11796" max="11796" width="13.7109375" style="23" bestFit="1" customWidth="1"/>
    <col min="11797" max="12029" width="9.140625" style="23"/>
    <col min="12030" max="12030" width="8.28515625" style="23" customWidth="1"/>
    <col min="12031" max="12031" width="6.140625" style="23" customWidth="1"/>
    <col min="12032" max="12032" width="8.28515625" style="23" bestFit="1" customWidth="1"/>
    <col min="12033" max="12033" width="7.5703125" style="23" customWidth="1"/>
    <col min="12034" max="12034" width="6.7109375" style="23" customWidth="1"/>
    <col min="12035" max="12035" width="8.28515625" style="23" bestFit="1" customWidth="1"/>
    <col min="12036" max="12036" width="7.7109375" style="23" customWidth="1"/>
    <col min="12037" max="12037" width="7.140625" style="23" customWidth="1"/>
    <col min="12038" max="12038" width="9.28515625" style="23" bestFit="1" customWidth="1"/>
    <col min="12039" max="12039" width="7.42578125" style="23" bestFit="1" customWidth="1"/>
    <col min="12040" max="12040" width="5.42578125" style="23" customWidth="1"/>
    <col min="12041" max="12041" width="8.28515625" style="23" bestFit="1" customWidth="1"/>
    <col min="12042" max="12044" width="6.5703125" style="23" bestFit="1" customWidth="1"/>
    <col min="12045" max="12045" width="5.7109375" style="23" customWidth="1"/>
    <col min="12046" max="12046" width="9.85546875" style="23" customWidth="1"/>
    <col min="12047" max="12047" width="10.85546875" style="23" bestFit="1" customWidth="1"/>
    <col min="12048" max="12050" width="9.140625" style="23"/>
    <col min="12051" max="12051" width="10.140625" style="23" bestFit="1" customWidth="1"/>
    <col min="12052" max="12052" width="13.7109375" style="23" bestFit="1" customWidth="1"/>
    <col min="12053" max="12285" width="9.140625" style="23"/>
    <col min="12286" max="12286" width="8.28515625" style="23" customWidth="1"/>
    <col min="12287" max="12287" width="6.140625" style="23" customWidth="1"/>
    <col min="12288" max="12288" width="8.28515625" style="23" bestFit="1" customWidth="1"/>
    <col min="12289" max="12289" width="7.5703125" style="23" customWidth="1"/>
    <col min="12290" max="12290" width="6.7109375" style="23" customWidth="1"/>
    <col min="12291" max="12291" width="8.28515625" style="23" bestFit="1" customWidth="1"/>
    <col min="12292" max="12292" width="7.7109375" style="23" customWidth="1"/>
    <col min="12293" max="12293" width="7.140625" style="23" customWidth="1"/>
    <col min="12294" max="12294" width="9.28515625" style="23" bestFit="1" customWidth="1"/>
    <col min="12295" max="12295" width="7.42578125" style="23" bestFit="1" customWidth="1"/>
    <col min="12296" max="12296" width="5.42578125" style="23" customWidth="1"/>
    <col min="12297" max="12297" width="8.28515625" style="23" bestFit="1" customWidth="1"/>
    <col min="12298" max="12300" width="6.5703125" style="23" bestFit="1" customWidth="1"/>
    <col min="12301" max="12301" width="5.7109375" style="23" customWidth="1"/>
    <col min="12302" max="12302" width="9.85546875" style="23" customWidth="1"/>
    <col min="12303" max="12303" width="10.85546875" style="23" bestFit="1" customWidth="1"/>
    <col min="12304" max="12306" width="9.140625" style="23"/>
    <col min="12307" max="12307" width="10.140625" style="23" bestFit="1" customWidth="1"/>
    <col min="12308" max="12308" width="13.7109375" style="23" bestFit="1" customWidth="1"/>
    <col min="12309" max="12541" width="9.140625" style="23"/>
    <col min="12542" max="12542" width="8.28515625" style="23" customWidth="1"/>
    <col min="12543" max="12543" width="6.140625" style="23" customWidth="1"/>
    <col min="12544" max="12544" width="8.28515625" style="23" bestFit="1" customWidth="1"/>
    <col min="12545" max="12545" width="7.5703125" style="23" customWidth="1"/>
    <col min="12546" max="12546" width="6.7109375" style="23" customWidth="1"/>
    <col min="12547" max="12547" width="8.28515625" style="23" bestFit="1" customWidth="1"/>
    <col min="12548" max="12548" width="7.7109375" style="23" customWidth="1"/>
    <col min="12549" max="12549" width="7.140625" style="23" customWidth="1"/>
    <col min="12550" max="12550" width="9.28515625" style="23" bestFit="1" customWidth="1"/>
    <col min="12551" max="12551" width="7.42578125" style="23" bestFit="1" customWidth="1"/>
    <col min="12552" max="12552" width="5.42578125" style="23" customWidth="1"/>
    <col min="12553" max="12553" width="8.28515625" style="23" bestFit="1" customWidth="1"/>
    <col min="12554" max="12556" width="6.5703125" style="23" bestFit="1" customWidth="1"/>
    <col min="12557" max="12557" width="5.7109375" style="23" customWidth="1"/>
    <col min="12558" max="12558" width="9.85546875" style="23" customWidth="1"/>
    <col min="12559" max="12559" width="10.85546875" style="23" bestFit="1" customWidth="1"/>
    <col min="12560" max="12562" width="9.140625" style="23"/>
    <col min="12563" max="12563" width="10.140625" style="23" bestFit="1" customWidth="1"/>
    <col min="12564" max="12564" width="13.7109375" style="23" bestFit="1" customWidth="1"/>
    <col min="12565" max="12797" width="9.140625" style="23"/>
    <col min="12798" max="12798" width="8.28515625" style="23" customWidth="1"/>
    <col min="12799" max="12799" width="6.140625" style="23" customWidth="1"/>
    <col min="12800" max="12800" width="8.28515625" style="23" bestFit="1" customWidth="1"/>
    <col min="12801" max="12801" width="7.5703125" style="23" customWidth="1"/>
    <col min="12802" max="12802" width="6.7109375" style="23" customWidth="1"/>
    <col min="12803" max="12803" width="8.28515625" style="23" bestFit="1" customWidth="1"/>
    <col min="12804" max="12804" width="7.7109375" style="23" customWidth="1"/>
    <col min="12805" max="12805" width="7.140625" style="23" customWidth="1"/>
    <col min="12806" max="12806" width="9.28515625" style="23" bestFit="1" customWidth="1"/>
    <col min="12807" max="12807" width="7.42578125" style="23" bestFit="1" customWidth="1"/>
    <col min="12808" max="12808" width="5.42578125" style="23" customWidth="1"/>
    <col min="12809" max="12809" width="8.28515625" style="23" bestFit="1" customWidth="1"/>
    <col min="12810" max="12812" width="6.5703125" style="23" bestFit="1" customWidth="1"/>
    <col min="12813" max="12813" width="5.7109375" style="23" customWidth="1"/>
    <col min="12814" max="12814" width="9.85546875" style="23" customWidth="1"/>
    <col min="12815" max="12815" width="10.85546875" style="23" bestFit="1" customWidth="1"/>
    <col min="12816" max="12818" width="9.140625" style="23"/>
    <col min="12819" max="12819" width="10.140625" style="23" bestFit="1" customWidth="1"/>
    <col min="12820" max="12820" width="13.7109375" style="23" bestFit="1" customWidth="1"/>
    <col min="12821" max="13053" width="9.140625" style="23"/>
    <col min="13054" max="13054" width="8.28515625" style="23" customWidth="1"/>
    <col min="13055" max="13055" width="6.140625" style="23" customWidth="1"/>
    <col min="13056" max="13056" width="8.28515625" style="23" bestFit="1" customWidth="1"/>
    <col min="13057" max="13057" width="7.5703125" style="23" customWidth="1"/>
    <col min="13058" max="13058" width="6.7109375" style="23" customWidth="1"/>
    <col min="13059" max="13059" width="8.28515625" style="23" bestFit="1" customWidth="1"/>
    <col min="13060" max="13060" width="7.7109375" style="23" customWidth="1"/>
    <col min="13061" max="13061" width="7.140625" style="23" customWidth="1"/>
    <col min="13062" max="13062" width="9.28515625" style="23" bestFit="1" customWidth="1"/>
    <col min="13063" max="13063" width="7.42578125" style="23" bestFit="1" customWidth="1"/>
    <col min="13064" max="13064" width="5.42578125" style="23" customWidth="1"/>
    <col min="13065" max="13065" width="8.28515625" style="23" bestFit="1" customWidth="1"/>
    <col min="13066" max="13068" width="6.5703125" style="23" bestFit="1" customWidth="1"/>
    <col min="13069" max="13069" width="5.7109375" style="23" customWidth="1"/>
    <col min="13070" max="13070" width="9.85546875" style="23" customWidth="1"/>
    <col min="13071" max="13071" width="10.85546875" style="23" bestFit="1" customWidth="1"/>
    <col min="13072" max="13074" width="9.140625" style="23"/>
    <col min="13075" max="13075" width="10.140625" style="23" bestFit="1" customWidth="1"/>
    <col min="13076" max="13076" width="13.7109375" style="23" bestFit="1" customWidth="1"/>
    <col min="13077" max="13309" width="9.140625" style="23"/>
    <col min="13310" max="13310" width="8.28515625" style="23" customWidth="1"/>
    <col min="13311" max="13311" width="6.140625" style="23" customWidth="1"/>
    <col min="13312" max="13312" width="8.28515625" style="23" bestFit="1" customWidth="1"/>
    <col min="13313" max="13313" width="7.5703125" style="23" customWidth="1"/>
    <col min="13314" max="13314" width="6.7109375" style="23" customWidth="1"/>
    <col min="13315" max="13315" width="8.28515625" style="23" bestFit="1" customWidth="1"/>
    <col min="13316" max="13316" width="7.7109375" style="23" customWidth="1"/>
    <col min="13317" max="13317" width="7.140625" style="23" customWidth="1"/>
    <col min="13318" max="13318" width="9.28515625" style="23" bestFit="1" customWidth="1"/>
    <col min="13319" max="13319" width="7.42578125" style="23" bestFit="1" customWidth="1"/>
    <col min="13320" max="13320" width="5.42578125" style="23" customWidth="1"/>
    <col min="13321" max="13321" width="8.28515625" style="23" bestFit="1" customWidth="1"/>
    <col min="13322" max="13324" width="6.5703125" style="23" bestFit="1" customWidth="1"/>
    <col min="13325" max="13325" width="5.7109375" style="23" customWidth="1"/>
    <col min="13326" max="13326" width="9.85546875" style="23" customWidth="1"/>
    <col min="13327" max="13327" width="10.85546875" style="23" bestFit="1" customWidth="1"/>
    <col min="13328" max="13330" width="9.140625" style="23"/>
    <col min="13331" max="13331" width="10.140625" style="23" bestFit="1" customWidth="1"/>
    <col min="13332" max="13332" width="13.7109375" style="23" bestFit="1" customWidth="1"/>
    <col min="13333" max="13565" width="9.140625" style="23"/>
    <col min="13566" max="13566" width="8.28515625" style="23" customWidth="1"/>
    <col min="13567" max="13567" width="6.140625" style="23" customWidth="1"/>
    <col min="13568" max="13568" width="8.28515625" style="23" bestFit="1" customWidth="1"/>
    <col min="13569" max="13569" width="7.5703125" style="23" customWidth="1"/>
    <col min="13570" max="13570" width="6.7109375" style="23" customWidth="1"/>
    <col min="13571" max="13571" width="8.28515625" style="23" bestFit="1" customWidth="1"/>
    <col min="13572" max="13572" width="7.7109375" style="23" customWidth="1"/>
    <col min="13573" max="13573" width="7.140625" style="23" customWidth="1"/>
    <col min="13574" max="13574" width="9.28515625" style="23" bestFit="1" customWidth="1"/>
    <col min="13575" max="13575" width="7.42578125" style="23" bestFit="1" customWidth="1"/>
    <col min="13576" max="13576" width="5.42578125" style="23" customWidth="1"/>
    <col min="13577" max="13577" width="8.28515625" style="23" bestFit="1" customWidth="1"/>
    <col min="13578" max="13580" width="6.5703125" style="23" bestFit="1" customWidth="1"/>
    <col min="13581" max="13581" width="5.7109375" style="23" customWidth="1"/>
    <col min="13582" max="13582" width="9.85546875" style="23" customWidth="1"/>
    <col min="13583" max="13583" width="10.85546875" style="23" bestFit="1" customWidth="1"/>
    <col min="13584" max="13586" width="9.140625" style="23"/>
    <col min="13587" max="13587" width="10.140625" style="23" bestFit="1" customWidth="1"/>
    <col min="13588" max="13588" width="13.7109375" style="23" bestFit="1" customWidth="1"/>
    <col min="13589" max="13821" width="9.140625" style="23"/>
    <col min="13822" max="13822" width="8.28515625" style="23" customWidth="1"/>
    <col min="13823" max="13823" width="6.140625" style="23" customWidth="1"/>
    <col min="13824" max="13824" width="8.28515625" style="23" bestFit="1" customWidth="1"/>
    <col min="13825" max="13825" width="7.5703125" style="23" customWidth="1"/>
    <col min="13826" max="13826" width="6.7109375" style="23" customWidth="1"/>
    <col min="13827" max="13827" width="8.28515625" style="23" bestFit="1" customWidth="1"/>
    <col min="13828" max="13828" width="7.7109375" style="23" customWidth="1"/>
    <col min="13829" max="13829" width="7.140625" style="23" customWidth="1"/>
    <col min="13830" max="13830" width="9.28515625" style="23" bestFit="1" customWidth="1"/>
    <col min="13831" max="13831" width="7.42578125" style="23" bestFit="1" customWidth="1"/>
    <col min="13832" max="13832" width="5.42578125" style="23" customWidth="1"/>
    <col min="13833" max="13833" width="8.28515625" style="23" bestFit="1" customWidth="1"/>
    <col min="13834" max="13836" width="6.5703125" style="23" bestFit="1" customWidth="1"/>
    <col min="13837" max="13837" width="5.7109375" style="23" customWidth="1"/>
    <col min="13838" max="13838" width="9.85546875" style="23" customWidth="1"/>
    <col min="13839" max="13839" width="10.85546875" style="23" bestFit="1" customWidth="1"/>
    <col min="13840" max="13842" width="9.140625" style="23"/>
    <col min="13843" max="13843" width="10.140625" style="23" bestFit="1" customWidth="1"/>
    <col min="13844" max="13844" width="13.7109375" style="23" bestFit="1" customWidth="1"/>
    <col min="13845" max="14077" width="9.140625" style="23"/>
    <col min="14078" max="14078" width="8.28515625" style="23" customWidth="1"/>
    <col min="14079" max="14079" width="6.140625" style="23" customWidth="1"/>
    <col min="14080" max="14080" width="8.28515625" style="23" bestFit="1" customWidth="1"/>
    <col min="14081" max="14081" width="7.5703125" style="23" customWidth="1"/>
    <col min="14082" max="14082" width="6.7109375" style="23" customWidth="1"/>
    <col min="14083" max="14083" width="8.28515625" style="23" bestFit="1" customWidth="1"/>
    <col min="14084" max="14084" width="7.7109375" style="23" customWidth="1"/>
    <col min="14085" max="14085" width="7.140625" style="23" customWidth="1"/>
    <col min="14086" max="14086" width="9.28515625" style="23" bestFit="1" customWidth="1"/>
    <col min="14087" max="14087" width="7.42578125" style="23" bestFit="1" customWidth="1"/>
    <col min="14088" max="14088" width="5.42578125" style="23" customWidth="1"/>
    <col min="14089" max="14089" width="8.28515625" style="23" bestFit="1" customWidth="1"/>
    <col min="14090" max="14092" width="6.5703125" style="23" bestFit="1" customWidth="1"/>
    <col min="14093" max="14093" width="5.7109375" style="23" customWidth="1"/>
    <col min="14094" max="14094" width="9.85546875" style="23" customWidth="1"/>
    <col min="14095" max="14095" width="10.85546875" style="23" bestFit="1" customWidth="1"/>
    <col min="14096" max="14098" width="9.140625" style="23"/>
    <col min="14099" max="14099" width="10.140625" style="23" bestFit="1" customWidth="1"/>
    <col min="14100" max="14100" width="13.7109375" style="23" bestFit="1" customWidth="1"/>
    <col min="14101" max="14333" width="9.140625" style="23"/>
    <col min="14334" max="14334" width="8.28515625" style="23" customWidth="1"/>
    <col min="14335" max="14335" width="6.140625" style="23" customWidth="1"/>
    <col min="14336" max="14336" width="8.28515625" style="23" bestFit="1" customWidth="1"/>
    <col min="14337" max="14337" width="7.5703125" style="23" customWidth="1"/>
    <col min="14338" max="14338" width="6.7109375" style="23" customWidth="1"/>
    <col min="14339" max="14339" width="8.28515625" style="23" bestFit="1" customWidth="1"/>
    <col min="14340" max="14340" width="7.7109375" style="23" customWidth="1"/>
    <col min="14341" max="14341" width="7.140625" style="23" customWidth="1"/>
    <col min="14342" max="14342" width="9.28515625" style="23" bestFit="1" customWidth="1"/>
    <col min="14343" max="14343" width="7.42578125" style="23" bestFit="1" customWidth="1"/>
    <col min="14344" max="14344" width="5.42578125" style="23" customWidth="1"/>
    <col min="14345" max="14345" width="8.28515625" style="23" bestFit="1" customWidth="1"/>
    <col min="14346" max="14348" width="6.5703125" style="23" bestFit="1" customWidth="1"/>
    <col min="14349" max="14349" width="5.7109375" style="23" customWidth="1"/>
    <col min="14350" max="14350" width="9.85546875" style="23" customWidth="1"/>
    <col min="14351" max="14351" width="10.85546875" style="23" bestFit="1" customWidth="1"/>
    <col min="14352" max="14354" width="9.140625" style="23"/>
    <col min="14355" max="14355" width="10.140625" style="23" bestFit="1" customWidth="1"/>
    <col min="14356" max="14356" width="13.7109375" style="23" bestFit="1" customWidth="1"/>
    <col min="14357" max="14589" width="9.140625" style="23"/>
    <col min="14590" max="14590" width="8.28515625" style="23" customWidth="1"/>
    <col min="14591" max="14591" width="6.140625" style="23" customWidth="1"/>
    <col min="14592" max="14592" width="8.28515625" style="23" bestFit="1" customWidth="1"/>
    <col min="14593" max="14593" width="7.5703125" style="23" customWidth="1"/>
    <col min="14594" max="14594" width="6.7109375" style="23" customWidth="1"/>
    <col min="14595" max="14595" width="8.28515625" style="23" bestFit="1" customWidth="1"/>
    <col min="14596" max="14596" width="7.7109375" style="23" customWidth="1"/>
    <col min="14597" max="14597" width="7.140625" style="23" customWidth="1"/>
    <col min="14598" max="14598" width="9.28515625" style="23" bestFit="1" customWidth="1"/>
    <col min="14599" max="14599" width="7.42578125" style="23" bestFit="1" customWidth="1"/>
    <col min="14600" max="14600" width="5.42578125" style="23" customWidth="1"/>
    <col min="14601" max="14601" width="8.28515625" style="23" bestFit="1" customWidth="1"/>
    <col min="14602" max="14604" width="6.5703125" style="23" bestFit="1" customWidth="1"/>
    <col min="14605" max="14605" width="5.7109375" style="23" customWidth="1"/>
    <col min="14606" max="14606" width="9.85546875" style="23" customWidth="1"/>
    <col min="14607" max="14607" width="10.85546875" style="23" bestFit="1" customWidth="1"/>
    <col min="14608" max="14610" width="9.140625" style="23"/>
    <col min="14611" max="14611" width="10.140625" style="23" bestFit="1" customWidth="1"/>
    <col min="14612" max="14612" width="13.7109375" style="23" bestFit="1" customWidth="1"/>
    <col min="14613" max="14845" width="9.140625" style="23"/>
    <col min="14846" max="14846" width="8.28515625" style="23" customWidth="1"/>
    <col min="14847" max="14847" width="6.140625" style="23" customWidth="1"/>
    <col min="14848" max="14848" width="8.28515625" style="23" bestFit="1" customWidth="1"/>
    <col min="14849" max="14849" width="7.5703125" style="23" customWidth="1"/>
    <col min="14850" max="14850" width="6.7109375" style="23" customWidth="1"/>
    <col min="14851" max="14851" width="8.28515625" style="23" bestFit="1" customWidth="1"/>
    <col min="14852" max="14852" width="7.7109375" style="23" customWidth="1"/>
    <col min="14853" max="14853" width="7.140625" style="23" customWidth="1"/>
    <col min="14854" max="14854" width="9.28515625" style="23" bestFit="1" customWidth="1"/>
    <col min="14855" max="14855" width="7.42578125" style="23" bestFit="1" customWidth="1"/>
    <col min="14856" max="14856" width="5.42578125" style="23" customWidth="1"/>
    <col min="14857" max="14857" width="8.28515625" style="23" bestFit="1" customWidth="1"/>
    <col min="14858" max="14860" width="6.5703125" style="23" bestFit="1" customWidth="1"/>
    <col min="14861" max="14861" width="5.7109375" style="23" customWidth="1"/>
    <col min="14862" max="14862" width="9.85546875" style="23" customWidth="1"/>
    <col min="14863" max="14863" width="10.85546875" style="23" bestFit="1" customWidth="1"/>
    <col min="14864" max="14866" width="9.140625" style="23"/>
    <col min="14867" max="14867" width="10.140625" style="23" bestFit="1" customWidth="1"/>
    <col min="14868" max="14868" width="13.7109375" style="23" bestFit="1" customWidth="1"/>
    <col min="14869" max="15101" width="9.140625" style="23"/>
    <col min="15102" max="15102" width="8.28515625" style="23" customWidth="1"/>
    <col min="15103" max="15103" width="6.140625" style="23" customWidth="1"/>
    <col min="15104" max="15104" width="8.28515625" style="23" bestFit="1" customWidth="1"/>
    <col min="15105" max="15105" width="7.5703125" style="23" customWidth="1"/>
    <col min="15106" max="15106" width="6.7109375" style="23" customWidth="1"/>
    <col min="15107" max="15107" width="8.28515625" style="23" bestFit="1" customWidth="1"/>
    <col min="15108" max="15108" width="7.7109375" style="23" customWidth="1"/>
    <col min="15109" max="15109" width="7.140625" style="23" customWidth="1"/>
    <col min="15110" max="15110" width="9.28515625" style="23" bestFit="1" customWidth="1"/>
    <col min="15111" max="15111" width="7.42578125" style="23" bestFit="1" customWidth="1"/>
    <col min="15112" max="15112" width="5.42578125" style="23" customWidth="1"/>
    <col min="15113" max="15113" width="8.28515625" style="23" bestFit="1" customWidth="1"/>
    <col min="15114" max="15116" width="6.5703125" style="23" bestFit="1" customWidth="1"/>
    <col min="15117" max="15117" width="5.7109375" style="23" customWidth="1"/>
    <col min="15118" max="15118" width="9.85546875" style="23" customWidth="1"/>
    <col min="15119" max="15119" width="10.85546875" style="23" bestFit="1" customWidth="1"/>
    <col min="15120" max="15122" width="9.140625" style="23"/>
    <col min="15123" max="15123" width="10.140625" style="23" bestFit="1" customWidth="1"/>
    <col min="15124" max="15124" width="13.7109375" style="23" bestFit="1" customWidth="1"/>
    <col min="15125" max="15357" width="9.140625" style="23"/>
    <col min="15358" max="15358" width="8.28515625" style="23" customWidth="1"/>
    <col min="15359" max="15359" width="6.140625" style="23" customWidth="1"/>
    <col min="15360" max="15360" width="8.28515625" style="23" bestFit="1" customWidth="1"/>
    <col min="15361" max="15361" width="7.5703125" style="23" customWidth="1"/>
    <col min="15362" max="15362" width="6.7109375" style="23" customWidth="1"/>
    <col min="15363" max="15363" width="8.28515625" style="23" bestFit="1" customWidth="1"/>
    <col min="15364" max="15364" width="7.7109375" style="23" customWidth="1"/>
    <col min="15365" max="15365" width="7.140625" style="23" customWidth="1"/>
    <col min="15366" max="15366" width="9.28515625" style="23" bestFit="1" customWidth="1"/>
    <col min="15367" max="15367" width="7.42578125" style="23" bestFit="1" customWidth="1"/>
    <col min="15368" max="15368" width="5.42578125" style="23" customWidth="1"/>
    <col min="15369" max="15369" width="8.28515625" style="23" bestFit="1" customWidth="1"/>
    <col min="15370" max="15372" width="6.5703125" style="23" bestFit="1" customWidth="1"/>
    <col min="15373" max="15373" width="5.7109375" style="23" customWidth="1"/>
    <col min="15374" max="15374" width="9.85546875" style="23" customWidth="1"/>
    <col min="15375" max="15375" width="10.85546875" style="23" bestFit="1" customWidth="1"/>
    <col min="15376" max="15378" width="9.140625" style="23"/>
    <col min="15379" max="15379" width="10.140625" style="23" bestFit="1" customWidth="1"/>
    <col min="15380" max="15380" width="13.7109375" style="23" bestFit="1" customWidth="1"/>
    <col min="15381" max="15613" width="9.140625" style="23"/>
    <col min="15614" max="15614" width="8.28515625" style="23" customWidth="1"/>
    <col min="15615" max="15615" width="6.140625" style="23" customWidth="1"/>
    <col min="15616" max="15616" width="8.28515625" style="23" bestFit="1" customWidth="1"/>
    <col min="15617" max="15617" width="7.5703125" style="23" customWidth="1"/>
    <col min="15618" max="15618" width="6.7109375" style="23" customWidth="1"/>
    <col min="15619" max="15619" width="8.28515625" style="23" bestFit="1" customWidth="1"/>
    <col min="15620" max="15620" width="7.7109375" style="23" customWidth="1"/>
    <col min="15621" max="15621" width="7.140625" style="23" customWidth="1"/>
    <col min="15622" max="15622" width="9.28515625" style="23" bestFit="1" customWidth="1"/>
    <col min="15623" max="15623" width="7.42578125" style="23" bestFit="1" customWidth="1"/>
    <col min="15624" max="15624" width="5.42578125" style="23" customWidth="1"/>
    <col min="15625" max="15625" width="8.28515625" style="23" bestFit="1" customWidth="1"/>
    <col min="15626" max="15628" width="6.5703125" style="23" bestFit="1" customWidth="1"/>
    <col min="15629" max="15629" width="5.7109375" style="23" customWidth="1"/>
    <col min="15630" max="15630" width="9.85546875" style="23" customWidth="1"/>
    <col min="15631" max="15631" width="10.85546875" style="23" bestFit="1" customWidth="1"/>
    <col min="15632" max="15634" width="9.140625" style="23"/>
    <col min="15635" max="15635" width="10.140625" style="23" bestFit="1" customWidth="1"/>
    <col min="15636" max="15636" width="13.7109375" style="23" bestFit="1" customWidth="1"/>
    <col min="15637" max="15869" width="9.140625" style="23"/>
    <col min="15870" max="15870" width="8.28515625" style="23" customWidth="1"/>
    <col min="15871" max="15871" width="6.140625" style="23" customWidth="1"/>
    <col min="15872" max="15872" width="8.28515625" style="23" bestFit="1" customWidth="1"/>
    <col min="15873" max="15873" width="7.5703125" style="23" customWidth="1"/>
    <col min="15874" max="15874" width="6.7109375" style="23" customWidth="1"/>
    <col min="15875" max="15875" width="8.28515625" style="23" bestFit="1" customWidth="1"/>
    <col min="15876" max="15876" width="7.7109375" style="23" customWidth="1"/>
    <col min="15877" max="15877" width="7.140625" style="23" customWidth="1"/>
    <col min="15878" max="15878" width="9.28515625" style="23" bestFit="1" customWidth="1"/>
    <col min="15879" max="15879" width="7.42578125" style="23" bestFit="1" customWidth="1"/>
    <col min="15880" max="15880" width="5.42578125" style="23" customWidth="1"/>
    <col min="15881" max="15881" width="8.28515625" style="23" bestFit="1" customWidth="1"/>
    <col min="15882" max="15884" width="6.5703125" style="23" bestFit="1" customWidth="1"/>
    <col min="15885" max="15885" width="5.7109375" style="23" customWidth="1"/>
    <col min="15886" max="15886" width="9.85546875" style="23" customWidth="1"/>
    <col min="15887" max="15887" width="10.85546875" style="23" bestFit="1" customWidth="1"/>
    <col min="15888" max="15890" width="9.140625" style="23"/>
    <col min="15891" max="15891" width="10.140625" style="23" bestFit="1" customWidth="1"/>
    <col min="15892" max="15892" width="13.7109375" style="23" bestFit="1" customWidth="1"/>
    <col min="15893" max="16125" width="9.140625" style="23"/>
    <col min="16126" max="16126" width="8.28515625" style="23" customWidth="1"/>
    <col min="16127" max="16127" width="6.140625" style="23" customWidth="1"/>
    <col min="16128" max="16128" width="8.28515625" style="23" bestFit="1" customWidth="1"/>
    <col min="16129" max="16129" width="7.5703125" style="23" customWidth="1"/>
    <col min="16130" max="16130" width="6.7109375" style="23" customWidth="1"/>
    <col min="16131" max="16131" width="8.28515625" style="23" bestFit="1" customWidth="1"/>
    <col min="16132" max="16132" width="7.7109375" style="23" customWidth="1"/>
    <col min="16133" max="16133" width="7.140625" style="23" customWidth="1"/>
    <col min="16134" max="16134" width="9.28515625" style="23" bestFit="1" customWidth="1"/>
    <col min="16135" max="16135" width="7.42578125" style="23" bestFit="1" customWidth="1"/>
    <col min="16136" max="16136" width="5.42578125" style="23" customWidth="1"/>
    <col min="16137" max="16137" width="8.28515625" style="23" bestFit="1" customWidth="1"/>
    <col min="16138" max="16140" width="6.5703125" style="23" bestFit="1" customWidth="1"/>
    <col min="16141" max="16141" width="5.7109375" style="23" customWidth="1"/>
    <col min="16142" max="16142" width="9.85546875" style="23" customWidth="1"/>
    <col min="16143" max="16143" width="10.85546875" style="23" bestFit="1" customWidth="1"/>
    <col min="16144" max="16146" width="9.140625" style="23"/>
    <col min="16147" max="16147" width="10.140625" style="23" bestFit="1" customWidth="1"/>
    <col min="16148" max="16148" width="13.7109375" style="23" bestFit="1" customWidth="1"/>
    <col min="16149" max="16384" width="9.140625" style="23"/>
  </cols>
  <sheetData>
    <row r="1" spans="1:20" s="1" customFormat="1" ht="25.5" customHeight="1" x14ac:dyDescent="0.25">
      <c r="A1" s="291" t="s">
        <v>200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20" s="1" customFormat="1" ht="18.600000000000001" customHeight="1" x14ac:dyDescent="0.25">
      <c r="A2" s="286" t="s">
        <v>140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20" s="31" customFormat="1" ht="23.25" customHeight="1" x14ac:dyDescent="0.25">
      <c r="A3" s="287" t="s">
        <v>143</v>
      </c>
      <c r="B3" s="288" t="s">
        <v>141</v>
      </c>
      <c r="C3" s="289"/>
      <c r="D3" s="289"/>
      <c r="E3" s="288" t="s">
        <v>142</v>
      </c>
      <c r="F3" s="289"/>
      <c r="G3" s="289"/>
      <c r="H3" s="288" t="s">
        <v>144</v>
      </c>
      <c r="I3" s="289"/>
      <c r="J3" s="289"/>
      <c r="K3" s="288" t="s">
        <v>145</v>
      </c>
      <c r="L3" s="289"/>
      <c r="M3" s="290"/>
    </row>
    <row r="4" spans="1:20" s="31" customFormat="1" ht="23.25" customHeight="1" x14ac:dyDescent="0.25">
      <c r="A4" s="263"/>
      <c r="B4" s="105" t="s">
        <v>146</v>
      </c>
      <c r="C4" s="105" t="s">
        <v>147</v>
      </c>
      <c r="D4" s="105" t="s">
        <v>148</v>
      </c>
      <c r="E4" s="105" t="s">
        <v>146</v>
      </c>
      <c r="F4" s="105" t="s">
        <v>147</v>
      </c>
      <c r="G4" s="105" t="s">
        <v>148</v>
      </c>
      <c r="H4" s="105" t="s">
        <v>146</v>
      </c>
      <c r="I4" s="105" t="s">
        <v>147</v>
      </c>
      <c r="J4" s="105" t="s">
        <v>148</v>
      </c>
      <c r="K4" s="105" t="s">
        <v>146</v>
      </c>
      <c r="L4" s="105" t="s">
        <v>147</v>
      </c>
      <c r="M4" s="106" t="s">
        <v>148</v>
      </c>
    </row>
    <row r="5" spans="1:20" s="31" customFormat="1" ht="19.5" customHeight="1" x14ac:dyDescent="0.25">
      <c r="A5" s="66" t="s">
        <v>0</v>
      </c>
      <c r="B5" s="67" t="s">
        <v>1</v>
      </c>
      <c r="C5" s="67" t="s">
        <v>2</v>
      </c>
      <c r="D5" s="67" t="s">
        <v>3</v>
      </c>
      <c r="E5" s="67" t="s">
        <v>4</v>
      </c>
      <c r="F5" s="67" t="s">
        <v>5</v>
      </c>
      <c r="G5" s="67" t="s">
        <v>6</v>
      </c>
      <c r="H5" s="67" t="s">
        <v>7</v>
      </c>
      <c r="I5" s="67" t="s">
        <v>8</v>
      </c>
      <c r="J5" s="67" t="s">
        <v>9</v>
      </c>
      <c r="K5" s="67" t="s">
        <v>10</v>
      </c>
      <c r="L5" s="67" t="s">
        <v>11</v>
      </c>
      <c r="M5" s="68" t="s">
        <v>12</v>
      </c>
      <c r="O5" s="34"/>
      <c r="P5" s="34"/>
      <c r="Q5" s="34"/>
    </row>
    <row r="6" spans="1:20" s="15" customFormat="1" ht="17.25" customHeight="1" x14ac:dyDescent="0.25">
      <c r="A6" s="7" t="s">
        <v>13</v>
      </c>
      <c r="B6" s="8">
        <v>44.561168999999992</v>
      </c>
      <c r="C6" s="9">
        <v>282519.08820399991</v>
      </c>
      <c r="D6" s="10">
        <v>4329.9160340000008</v>
      </c>
      <c r="E6" s="8">
        <v>159.388092</v>
      </c>
      <c r="F6" s="9">
        <v>577818.52704099985</v>
      </c>
      <c r="G6" s="10">
        <v>8836.5834339999983</v>
      </c>
      <c r="H6" s="11">
        <v>203.94926099999998</v>
      </c>
      <c r="I6" s="12">
        <v>860337.61524499976</v>
      </c>
      <c r="J6" s="13">
        <v>13166.499467999998</v>
      </c>
      <c r="K6" s="8">
        <v>3.2938830000000001</v>
      </c>
      <c r="L6" s="9">
        <v>43806.151186000003</v>
      </c>
      <c r="M6" s="14">
        <v>720.04635800000005</v>
      </c>
      <c r="O6" s="16"/>
      <c r="P6" s="17"/>
      <c r="Q6" s="17"/>
      <c r="R6" s="17"/>
    </row>
    <row r="7" spans="1:20" s="15" customFormat="1" ht="17.25" customHeight="1" x14ac:dyDescent="0.25">
      <c r="A7" s="18" t="s">
        <v>208</v>
      </c>
      <c r="B7" s="36">
        <v>1.9349821936427307</v>
      </c>
      <c r="C7" s="37">
        <v>-16.329213747835116</v>
      </c>
      <c r="D7" s="39">
        <v>-21.59889807964403</v>
      </c>
      <c r="E7" s="36">
        <v>-5.3448460257433403</v>
      </c>
      <c r="F7" s="37">
        <v>-18.339429927190505</v>
      </c>
      <c r="G7" s="39">
        <v>-23.555389166607338</v>
      </c>
      <c r="H7" s="36">
        <v>-3.8444472951495965</v>
      </c>
      <c r="I7" s="37">
        <v>-17.690048076249752</v>
      </c>
      <c r="J7" s="39">
        <v>-22.922845474725502</v>
      </c>
      <c r="K7" s="36">
        <v>-21.02007609580745</v>
      </c>
      <c r="L7" s="37">
        <v>-35.574346144765371</v>
      </c>
      <c r="M7" s="38">
        <v>-35.832763321374635</v>
      </c>
      <c r="O7" s="16"/>
      <c r="P7" s="17"/>
      <c r="Q7" s="17"/>
      <c r="R7" s="17"/>
    </row>
    <row r="8" spans="1:20" s="15" customFormat="1" ht="17.25" customHeight="1" x14ac:dyDescent="0.25">
      <c r="A8" s="7" t="s">
        <v>14</v>
      </c>
      <c r="B8" s="8">
        <v>41.643785999999992</v>
      </c>
      <c r="C8" s="9">
        <v>412300.61310899997</v>
      </c>
      <c r="D8" s="10">
        <v>6138.370253</v>
      </c>
      <c r="E8" s="8">
        <v>149.36482399999997</v>
      </c>
      <c r="F8" s="9">
        <v>590772.68706199981</v>
      </c>
      <c r="G8" s="10">
        <v>8809.6385000000009</v>
      </c>
      <c r="H8" s="11">
        <v>191.00860999999998</v>
      </c>
      <c r="I8" s="12">
        <v>1003073.3001709997</v>
      </c>
      <c r="J8" s="13">
        <v>14948.008753000002</v>
      </c>
      <c r="K8" s="8">
        <v>3.0716319999999997</v>
      </c>
      <c r="L8" s="9">
        <v>32683.541864999999</v>
      </c>
      <c r="M8" s="14">
        <v>500.86646599999989</v>
      </c>
      <c r="O8" s="16"/>
      <c r="P8" s="17"/>
      <c r="Q8" s="17"/>
      <c r="R8" s="17"/>
    </row>
    <row r="9" spans="1:20" s="15" customFormat="1" ht="17.25" customHeight="1" x14ac:dyDescent="0.25">
      <c r="A9" s="18" t="s">
        <v>208</v>
      </c>
      <c r="B9" s="36">
        <v>-6.5469175640342865</v>
      </c>
      <c r="C9" s="37">
        <v>45.937258869846019</v>
      </c>
      <c r="D9" s="39">
        <v>41.766496273816635</v>
      </c>
      <c r="E9" s="36">
        <v>-6.2885927513330362</v>
      </c>
      <c r="F9" s="37">
        <v>2.2419080411523011</v>
      </c>
      <c r="G9" s="39">
        <v>-0.3049247958925273</v>
      </c>
      <c r="H9" s="36">
        <v>-6.3450345132655332</v>
      </c>
      <c r="I9" s="37">
        <v>16.590659573259838</v>
      </c>
      <c r="J9" s="39">
        <v>13.530622086225751</v>
      </c>
      <c r="K9" s="36">
        <v>-6.7473859879054725</v>
      </c>
      <c r="L9" s="37">
        <v>-25.390519413069722</v>
      </c>
      <c r="M9" s="38">
        <v>-30.439691773289983</v>
      </c>
      <c r="O9" s="16"/>
      <c r="P9" s="17"/>
      <c r="Q9" s="17"/>
      <c r="R9" s="17"/>
    </row>
    <row r="10" spans="1:20" s="15" customFormat="1" ht="17.25" customHeight="1" x14ac:dyDescent="0.25">
      <c r="A10" s="7" t="s">
        <v>15</v>
      </c>
      <c r="B10" s="8">
        <v>47.003246999999995</v>
      </c>
      <c r="C10" s="9">
        <v>595226.36104800017</v>
      </c>
      <c r="D10" s="10">
        <v>9231.9635939999989</v>
      </c>
      <c r="E10" s="8">
        <v>161.24541599999995</v>
      </c>
      <c r="F10" s="9">
        <v>789543.41000400006</v>
      </c>
      <c r="G10" s="10">
        <v>12247.550298</v>
      </c>
      <c r="H10" s="11">
        <v>208.24866299999994</v>
      </c>
      <c r="I10" s="12">
        <v>1384769.7710520001</v>
      </c>
      <c r="J10" s="13">
        <v>21479.513891999999</v>
      </c>
      <c r="K10" s="8">
        <v>4.3558300000000001</v>
      </c>
      <c r="L10" s="9">
        <v>54019.35</v>
      </c>
      <c r="M10" s="14">
        <v>805.55</v>
      </c>
      <c r="O10" s="16"/>
      <c r="P10" s="17"/>
      <c r="Q10" s="17"/>
      <c r="R10" s="17"/>
      <c r="T10" s="16"/>
    </row>
    <row r="11" spans="1:20" s="15" customFormat="1" ht="17.25" customHeight="1" x14ac:dyDescent="0.25">
      <c r="A11" s="18" t="s">
        <v>208</v>
      </c>
      <c r="B11" s="36">
        <v>12.869773656026387</v>
      </c>
      <c r="C11" s="37">
        <v>44.367081232217352</v>
      </c>
      <c r="D11" s="39">
        <v>50.397633467744477</v>
      </c>
      <c r="E11" s="36">
        <v>7.9540762555981592</v>
      </c>
      <c r="F11" s="37">
        <v>33.645889069536466</v>
      </c>
      <c r="G11" s="39">
        <v>39.024436678077073</v>
      </c>
      <c r="H11" s="36">
        <v>9.0257988893798888</v>
      </c>
      <c r="I11" s="37">
        <v>38.052699719544961</v>
      </c>
      <c r="J11" s="39">
        <v>43.694817463156433</v>
      </c>
      <c r="K11" s="36">
        <v>41.808328601863778</v>
      </c>
      <c r="L11" s="37">
        <v>65.27997553976239</v>
      </c>
      <c r="M11" s="38">
        <v>60.831290310419803</v>
      </c>
      <c r="O11" s="16"/>
      <c r="P11" s="17"/>
      <c r="Q11" s="17"/>
      <c r="R11" s="17"/>
      <c r="T11" s="16"/>
    </row>
    <row r="12" spans="1:20" s="15" customFormat="1" ht="17.25" customHeight="1" x14ac:dyDescent="0.25">
      <c r="A12" s="7" t="s">
        <v>16</v>
      </c>
      <c r="B12" s="8">
        <v>51.837682999999984</v>
      </c>
      <c r="C12" s="9">
        <v>720497.63737300003</v>
      </c>
      <c r="D12" s="10">
        <v>10341.896373000001</v>
      </c>
      <c r="E12" s="8">
        <v>183.51032999999993</v>
      </c>
      <c r="F12" s="9">
        <v>988707.26149900001</v>
      </c>
      <c r="G12" s="10">
        <v>14171.326264999998</v>
      </c>
      <c r="H12" s="11">
        <v>235.34801299999992</v>
      </c>
      <c r="I12" s="12">
        <v>1709204.8988720002</v>
      </c>
      <c r="J12" s="13">
        <v>24513.222637999999</v>
      </c>
      <c r="K12" s="8">
        <v>4.5847800000000003</v>
      </c>
      <c r="L12" s="9">
        <v>91524.74</v>
      </c>
      <c r="M12" s="14">
        <v>1419.9214770000006</v>
      </c>
      <c r="O12" s="16"/>
      <c r="P12" s="17"/>
      <c r="Q12" s="17"/>
      <c r="R12" s="17"/>
      <c r="T12" s="16"/>
    </row>
    <row r="13" spans="1:20" s="15" customFormat="1" ht="17.25" customHeight="1" x14ac:dyDescent="0.25">
      <c r="A13" s="18" t="s">
        <v>208</v>
      </c>
      <c r="B13" s="36">
        <v>10.28532347988638</v>
      </c>
      <c r="C13" s="37">
        <v>21.045989311434035</v>
      </c>
      <c r="D13" s="39">
        <v>12.022716161070711</v>
      </c>
      <c r="E13" s="36">
        <v>13.808091139781601</v>
      </c>
      <c r="F13" s="37">
        <v>25.22519331698189</v>
      </c>
      <c r="G13" s="39">
        <v>15.707434712998456</v>
      </c>
      <c r="H13" s="36">
        <v>13.01297670276039</v>
      </c>
      <c r="I13" s="37">
        <v>23.428813554583076</v>
      </c>
      <c r="J13" s="39">
        <v>14.123730924515471</v>
      </c>
      <c r="K13" s="36">
        <v>5.2561739094500979</v>
      </c>
      <c r="L13" s="37">
        <v>69.429547004915847</v>
      </c>
      <c r="M13" s="38">
        <v>76.267330022965751</v>
      </c>
      <c r="O13" s="16"/>
      <c r="P13" s="17"/>
      <c r="Q13" s="17"/>
      <c r="R13" s="17"/>
      <c r="T13" s="16"/>
    </row>
    <row r="14" spans="1:20" s="15" customFormat="1" ht="17.25" customHeight="1" x14ac:dyDescent="0.25">
      <c r="A14" s="7" t="s">
        <v>17</v>
      </c>
      <c r="B14" s="8">
        <v>51.832753999999994</v>
      </c>
      <c r="C14" s="9">
        <v>612668.32391400007</v>
      </c>
      <c r="D14" s="10">
        <v>8592.5498180000013</v>
      </c>
      <c r="E14" s="8">
        <v>196.70382699999999</v>
      </c>
      <c r="F14" s="9">
        <v>914652.22850900004</v>
      </c>
      <c r="G14" s="10">
        <v>12794.734536999997</v>
      </c>
      <c r="H14" s="11">
        <v>248.53658099999998</v>
      </c>
      <c r="I14" s="12">
        <v>1527320.5524230001</v>
      </c>
      <c r="J14" s="13">
        <v>21387.284354999996</v>
      </c>
      <c r="K14" s="8">
        <v>4.9309399999999997</v>
      </c>
      <c r="L14" s="9">
        <v>120644.85</v>
      </c>
      <c r="M14" s="14">
        <v>1730.61</v>
      </c>
      <c r="O14" s="16"/>
      <c r="P14" s="17"/>
      <c r="Q14" s="17"/>
      <c r="R14" s="17"/>
      <c r="T14" s="16"/>
    </row>
    <row r="15" spans="1:20" s="15" customFormat="1" ht="17.25" customHeight="1" x14ac:dyDescent="0.25">
      <c r="A15" s="18" t="s">
        <v>208</v>
      </c>
      <c r="B15" s="36">
        <v>-9.5085268374938189E-3</v>
      </c>
      <c r="C15" s="37">
        <v>-14.965949625061292</v>
      </c>
      <c r="D15" s="39">
        <v>-16.915142947739145</v>
      </c>
      <c r="E15" s="36">
        <v>7.1895118928727717</v>
      </c>
      <c r="F15" s="37">
        <v>-7.4900868916167944</v>
      </c>
      <c r="G15" s="39">
        <v>-9.7139230461433552</v>
      </c>
      <c r="H15" s="36">
        <v>5.603857806949093</v>
      </c>
      <c r="I15" s="37">
        <v>-10.641459462761645</v>
      </c>
      <c r="J15" s="39">
        <v>-12.752049492481762</v>
      </c>
      <c r="K15" s="36">
        <v>7.5501987009191138</v>
      </c>
      <c r="L15" s="37">
        <v>31.81665416367203</v>
      </c>
      <c r="M15" s="38">
        <v>21.880683406269739</v>
      </c>
      <c r="O15" s="16"/>
      <c r="P15" s="17"/>
      <c r="Q15" s="17"/>
      <c r="R15" s="17"/>
      <c r="T15" s="16"/>
    </row>
    <row r="16" spans="1:20" s="15" customFormat="1" ht="17.25" customHeight="1" x14ac:dyDescent="0.25">
      <c r="A16" s="7" t="s">
        <v>18</v>
      </c>
      <c r="B16" s="8">
        <v>51.19754099999998</v>
      </c>
      <c r="C16" s="9">
        <v>453552.10081900004</v>
      </c>
      <c r="D16" s="10">
        <v>6125.9839939999993</v>
      </c>
      <c r="E16" s="8">
        <v>164.053574</v>
      </c>
      <c r="F16" s="9">
        <v>706688.438769</v>
      </c>
      <c r="G16" s="10">
        <v>9539.4060450000015</v>
      </c>
      <c r="H16" s="11">
        <v>215.25111499999997</v>
      </c>
      <c r="I16" s="12">
        <v>1160240.5395880002</v>
      </c>
      <c r="J16" s="13">
        <v>15665.390039000002</v>
      </c>
      <c r="K16" s="8">
        <v>2.4572880000000001</v>
      </c>
      <c r="L16" s="9">
        <v>44688.589531999991</v>
      </c>
      <c r="M16" s="14">
        <v>603.61788299999989</v>
      </c>
      <c r="O16" s="16"/>
      <c r="P16" s="17"/>
      <c r="Q16" s="17"/>
      <c r="R16" s="17"/>
    </row>
    <row r="17" spans="1:18" s="15" customFormat="1" ht="17.25" customHeight="1" x14ac:dyDescent="0.25">
      <c r="A17" s="18" t="s">
        <v>208</v>
      </c>
      <c r="B17" s="36">
        <v>-1.2255050156123568</v>
      </c>
      <c r="C17" s="37">
        <v>-25.97102165793299</v>
      </c>
      <c r="D17" s="39">
        <v>-28.705865851751543</v>
      </c>
      <c r="E17" s="36">
        <v>-16.598687223304502</v>
      </c>
      <c r="F17" s="37">
        <v>-22.736924839619927</v>
      </c>
      <c r="G17" s="39">
        <v>-25.44272007040232</v>
      </c>
      <c r="H17" s="36">
        <v>-13.392582237220047</v>
      </c>
      <c r="I17" s="37">
        <v>-24.034248229859152</v>
      </c>
      <c r="J17" s="39">
        <v>-26.753720673575415</v>
      </c>
      <c r="K17" s="36">
        <v>-50.165931850722167</v>
      </c>
      <c r="L17" s="37">
        <v>-62.958560160669954</v>
      </c>
      <c r="M17" s="38">
        <v>-65.12109123372683</v>
      </c>
      <c r="O17" s="16"/>
      <c r="P17" s="17"/>
      <c r="Q17" s="17"/>
      <c r="R17" s="17"/>
    </row>
    <row r="18" spans="1:18" s="15" customFormat="1" ht="17.25" customHeight="1" x14ac:dyDescent="0.25">
      <c r="A18" s="7" t="s">
        <v>19</v>
      </c>
      <c r="B18" s="8">
        <v>57.122654088999994</v>
      </c>
      <c r="C18" s="9">
        <v>1027908.3466109999</v>
      </c>
      <c r="D18" s="10">
        <v>13757.078191999999</v>
      </c>
      <c r="E18" s="8">
        <v>151.504206256</v>
      </c>
      <c r="F18" s="9">
        <v>1259932.8900949999</v>
      </c>
      <c r="G18" s="10">
        <v>16871.79089</v>
      </c>
      <c r="H18" s="11">
        <v>208.62686034500001</v>
      </c>
      <c r="I18" s="12">
        <v>2287841.2367059998</v>
      </c>
      <c r="J18" s="13">
        <v>30628.869081999997</v>
      </c>
      <c r="K18" s="8">
        <v>2.5059926780000006</v>
      </c>
      <c r="L18" s="9">
        <v>81031.257003000006</v>
      </c>
      <c r="M18" s="14">
        <v>1084.334717</v>
      </c>
      <c r="O18" s="16"/>
      <c r="P18" s="17"/>
      <c r="Q18" s="17"/>
      <c r="R18" s="17"/>
    </row>
    <row r="19" spans="1:18" s="15" customFormat="1" ht="17.25" customHeight="1" x14ac:dyDescent="0.25">
      <c r="A19" s="18" t="s">
        <v>208</v>
      </c>
      <c r="B19" s="36">
        <v>11.573042324435107</v>
      </c>
      <c r="C19" s="37">
        <v>126.63511970396746</v>
      </c>
      <c r="D19" s="39">
        <v>124.56928071431722</v>
      </c>
      <c r="E19" s="36">
        <v>-7.6495546168351041</v>
      </c>
      <c r="F19" s="37">
        <v>78.286897163580548</v>
      </c>
      <c r="G19" s="39">
        <v>76.86416544605737</v>
      </c>
      <c r="H19" s="36">
        <v>-3.0774542817118324</v>
      </c>
      <c r="I19" s="37">
        <v>97.186803825903993</v>
      </c>
      <c r="J19" s="39">
        <v>95.519351932811418</v>
      </c>
      <c r="K19" s="36">
        <v>1.9820500486715618</v>
      </c>
      <c r="L19" s="37">
        <v>81.324266108189107</v>
      </c>
      <c r="M19" s="38">
        <v>79.639263106457719</v>
      </c>
      <c r="O19" s="16"/>
      <c r="P19" s="17"/>
      <c r="Q19" s="17"/>
      <c r="R19" s="17"/>
    </row>
    <row r="20" spans="1:18" s="15" customFormat="1" ht="17.25" customHeight="1" x14ac:dyDescent="0.25">
      <c r="A20" s="7" t="s">
        <v>152</v>
      </c>
      <c r="B20" s="8">
        <v>56.052667423999999</v>
      </c>
      <c r="C20" s="9">
        <v>1538399.7400179999</v>
      </c>
      <c r="D20" s="10">
        <v>19285.763405000002</v>
      </c>
      <c r="E20" s="8">
        <v>181.61524097700001</v>
      </c>
      <c r="F20" s="9">
        <v>2297444.0247570002</v>
      </c>
      <c r="G20" s="10">
        <v>28749.171690000003</v>
      </c>
      <c r="H20" s="11">
        <v>237.66790840100001</v>
      </c>
      <c r="I20" s="12">
        <v>3835843.764775</v>
      </c>
      <c r="J20" s="13">
        <v>48034.935095000008</v>
      </c>
      <c r="K20" s="8">
        <v>3.6316355029999992</v>
      </c>
      <c r="L20" s="9">
        <v>135750.18321100003</v>
      </c>
      <c r="M20" s="14">
        <v>1688.1832570000001</v>
      </c>
      <c r="O20" s="16"/>
      <c r="P20" s="17"/>
      <c r="Q20" s="17"/>
      <c r="R20" s="17"/>
    </row>
    <row r="21" spans="1:18" s="15" customFormat="1" ht="17.25" customHeight="1" x14ac:dyDescent="0.25">
      <c r="A21" s="18" t="s">
        <v>208</v>
      </c>
      <c r="B21" s="36">
        <v>-1.8731389184628942</v>
      </c>
      <c r="C21" s="37">
        <v>49.663123671491071</v>
      </c>
      <c r="D21" s="39">
        <v>40.187931883785012</v>
      </c>
      <c r="E21" s="36">
        <v>19.874718639904117</v>
      </c>
      <c r="F21" s="37">
        <v>82.346539471937348</v>
      </c>
      <c r="G21" s="39">
        <v>70.397866340554216</v>
      </c>
      <c r="H21" s="123">
        <v>13.920090638365396</v>
      </c>
      <c r="I21" s="37">
        <v>67.66214819599071</v>
      </c>
      <c r="J21" s="39">
        <v>56.828954299292832</v>
      </c>
      <c r="K21" s="36">
        <v>44.918041256942502</v>
      </c>
      <c r="L21" s="37">
        <v>67.528171512844935</v>
      </c>
      <c r="M21" s="38">
        <v>55.688389436672459</v>
      </c>
      <c r="O21" s="16"/>
      <c r="P21" s="17"/>
      <c r="Q21" s="17"/>
      <c r="R21" s="17"/>
    </row>
    <row r="22" spans="1:18" s="15" customFormat="1" ht="17.25" customHeight="1" x14ac:dyDescent="0.25">
      <c r="A22" s="7" t="s">
        <v>202</v>
      </c>
      <c r="B22" s="8">
        <v>58.813397967</v>
      </c>
      <c r="C22" s="9">
        <v>1330003.620352</v>
      </c>
      <c r="D22" s="10">
        <v>16067.537871</v>
      </c>
      <c r="E22" s="8">
        <v>205.71796774399999</v>
      </c>
      <c r="F22" s="9">
        <v>1772150.889102</v>
      </c>
      <c r="G22" s="10">
        <v>21410.526591000005</v>
      </c>
      <c r="H22" s="11">
        <v>264.53136571099998</v>
      </c>
      <c r="I22" s="12">
        <v>3102154.5094539998</v>
      </c>
      <c r="J22" s="13">
        <v>37478.064462000009</v>
      </c>
      <c r="K22" s="8">
        <v>3.9586800220000002</v>
      </c>
      <c r="L22" s="9">
        <v>114746.91517299999</v>
      </c>
      <c r="M22" s="14">
        <v>1386.4094050000001</v>
      </c>
      <c r="O22" s="16"/>
      <c r="P22" s="17"/>
      <c r="Q22" s="17"/>
      <c r="R22" s="17"/>
    </row>
    <row r="23" spans="1:18" s="15" customFormat="1" ht="17.25" customHeight="1" x14ac:dyDescent="0.25">
      <c r="A23" s="18" t="s">
        <v>208</v>
      </c>
      <c r="B23" s="36">
        <v>4.9252438284818227</v>
      </c>
      <c r="C23" s="37">
        <v>-13.546291919131603</v>
      </c>
      <c r="D23" s="39">
        <v>-16.687052860793926</v>
      </c>
      <c r="E23" s="36">
        <v>13.271312824485021</v>
      </c>
      <c r="F23" s="37">
        <v>-22.864240869178964</v>
      </c>
      <c r="G23" s="39">
        <v>-25.526457520696649</v>
      </c>
      <c r="H23" s="123">
        <v>11.302938411304225</v>
      </c>
      <c r="I23" s="37">
        <v>-19.127193397670521</v>
      </c>
      <c r="J23" s="39">
        <v>-21.977484953651725</v>
      </c>
      <c r="K23" s="36">
        <v>9.0054334673685776</v>
      </c>
      <c r="L23" s="37">
        <v>-15.47199977281365</v>
      </c>
      <c r="M23" s="38">
        <v>-17.875657204198891</v>
      </c>
      <c r="O23" s="16"/>
      <c r="P23" s="17"/>
      <c r="Q23" s="17"/>
      <c r="R23" s="17"/>
    </row>
    <row r="24" spans="1:18" s="15" customFormat="1" ht="17.25" customHeight="1" x14ac:dyDescent="0.25">
      <c r="A24" s="91" t="s">
        <v>227</v>
      </c>
      <c r="B24" s="157">
        <v>57.576296333999998</v>
      </c>
      <c r="C24" s="158">
        <v>1032104.4427650003</v>
      </c>
      <c r="D24" s="159">
        <v>12227.030738000001</v>
      </c>
      <c r="E24" s="157">
        <v>186.046023609</v>
      </c>
      <c r="F24" s="158">
        <v>1463233.3485079999</v>
      </c>
      <c r="G24" s="159">
        <v>17322.262942000001</v>
      </c>
      <c r="H24" s="92">
        <v>243.62231994300001</v>
      </c>
      <c r="I24" s="93">
        <v>2495337.7912730002</v>
      </c>
      <c r="J24" s="94">
        <v>29549.293680000002</v>
      </c>
      <c r="K24" s="157">
        <v>4.8802146770000006</v>
      </c>
      <c r="L24" s="158">
        <v>126961.79394499998</v>
      </c>
      <c r="M24" s="160">
        <v>1504.014531</v>
      </c>
      <c r="O24" s="16"/>
      <c r="P24" s="17"/>
      <c r="Q24" s="17"/>
      <c r="R24" s="17"/>
    </row>
    <row r="25" spans="1:18" s="15" customFormat="1" ht="17.25" customHeight="1" thickBot="1" x14ac:dyDescent="0.3">
      <c r="A25" s="95" t="s">
        <v>208</v>
      </c>
      <c r="B25" s="154">
        <v>-2.103435060314208</v>
      </c>
      <c r="C25" s="97">
        <v>-22.398373435115719</v>
      </c>
      <c r="D25" s="98">
        <v>-23.902275282211463</v>
      </c>
      <c r="E25" s="96">
        <v>-9.5625794629082641</v>
      </c>
      <c r="F25" s="97">
        <v>-17.431785436201629</v>
      </c>
      <c r="G25" s="98">
        <v>-19.094643149592226</v>
      </c>
      <c r="H25" s="154">
        <v>-7.9041839563339584</v>
      </c>
      <c r="I25" s="155">
        <v>-19.561137794126299</v>
      </c>
      <c r="J25" s="98">
        <v>-21.155763766934111</v>
      </c>
      <c r="K25" s="96">
        <v>23.278836629347566</v>
      </c>
      <c r="L25" s="97">
        <v>10.645060700397952</v>
      </c>
      <c r="M25" s="99">
        <v>8.4827126515345537</v>
      </c>
      <c r="O25" s="16"/>
      <c r="P25" s="17"/>
      <c r="Q25" s="17"/>
      <c r="R25" s="17"/>
    </row>
    <row r="26" spans="1:18" ht="13.5" thickTop="1" x14ac:dyDescent="0.2">
      <c r="C26" s="19"/>
      <c r="D26" s="19"/>
      <c r="F26" s="19"/>
      <c r="G26" s="19"/>
      <c r="H26" s="19"/>
      <c r="I26" s="19"/>
      <c r="J26" s="19"/>
      <c r="L26" s="19"/>
      <c r="M26" s="19"/>
    </row>
    <row r="27" spans="1:18" x14ac:dyDescent="0.2">
      <c r="C27" s="19"/>
      <c r="D27" s="19"/>
      <c r="F27" s="19"/>
      <c r="G27" s="19"/>
      <c r="H27" s="19"/>
      <c r="I27" s="19"/>
      <c r="J27" s="19"/>
      <c r="L27" s="19"/>
      <c r="M27" s="19"/>
    </row>
  </sheetData>
  <mergeCells count="7">
    <mergeCell ref="A1:M1"/>
    <mergeCell ref="A2:M2"/>
    <mergeCell ref="A3:A4"/>
    <mergeCell ref="B3:D3"/>
    <mergeCell ref="E3:G3"/>
    <mergeCell ref="H3:J3"/>
    <mergeCell ref="K3:M3"/>
  </mergeCells>
  <printOptions horizontalCentered="1"/>
  <pageMargins left="0.27559055118110237" right="0.23622047244094491" top="0.59055118110236227" bottom="0.35433070866141736" header="0.19685039370078741" footer="0.27559055118110237"/>
  <pageSetup paperSize="9" scale="90" firstPageNumber="7" orientation="portrait" useFirstPageNumber="1" r:id="rId1"/>
  <headerFooter scaleWithDoc="0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9"/>
  <sheetViews>
    <sheetView workbookViewId="0">
      <selection activeCell="S11" sqref="S11"/>
    </sheetView>
  </sheetViews>
  <sheetFormatPr defaultRowHeight="15" x14ac:dyDescent="0.25"/>
  <cols>
    <col min="2" max="4" width="17.5703125" customWidth="1"/>
    <col min="6" max="8" width="12.85546875" customWidth="1"/>
    <col min="10" max="12" width="13.140625" customWidth="1"/>
    <col min="14" max="14" width="11.42578125" customWidth="1"/>
    <col min="15" max="15" width="12.7109375" bestFit="1" customWidth="1"/>
    <col min="16" max="16" width="11.42578125" customWidth="1"/>
  </cols>
  <sheetData>
    <row r="2" spans="2:16" ht="15.75" thickBot="1" x14ac:dyDescent="0.3"/>
    <row r="3" spans="2:16" s="74" customFormat="1" ht="49.5" customHeight="1" thickBot="1" x14ac:dyDescent="0.3">
      <c r="B3" s="277" t="s">
        <v>191</v>
      </c>
      <c r="C3" s="278"/>
      <c r="D3" s="279"/>
      <c r="F3" s="277" t="s">
        <v>192</v>
      </c>
      <c r="G3" s="278"/>
      <c r="H3" s="279"/>
      <c r="J3" s="277" t="s">
        <v>196</v>
      </c>
      <c r="K3" s="278"/>
      <c r="L3" s="279"/>
      <c r="N3" s="277" t="s">
        <v>197</v>
      </c>
      <c r="O3" s="278"/>
      <c r="P3" s="279"/>
    </row>
    <row r="4" spans="2:16" s="74" customFormat="1" ht="33.75" customHeight="1" thickBot="1" x14ac:dyDescent="0.3">
      <c r="B4" s="75" t="s">
        <v>149</v>
      </c>
      <c r="C4" s="76" t="s">
        <v>190</v>
      </c>
      <c r="D4" s="76" t="s">
        <v>59</v>
      </c>
      <c r="F4" s="75" t="s">
        <v>149</v>
      </c>
      <c r="G4" s="76" t="s">
        <v>190</v>
      </c>
      <c r="H4" s="76" t="s">
        <v>59</v>
      </c>
      <c r="J4" s="75" t="s">
        <v>149</v>
      </c>
      <c r="K4" s="76" t="s">
        <v>190</v>
      </c>
      <c r="L4" s="76" t="s">
        <v>59</v>
      </c>
      <c r="N4" s="75" t="s">
        <v>149</v>
      </c>
      <c r="O4" s="76" t="s">
        <v>190</v>
      </c>
      <c r="P4" s="76" t="s">
        <v>59</v>
      </c>
    </row>
    <row r="5" spans="2:16" s="74" customFormat="1" ht="17.25" thickBot="1" x14ac:dyDescent="0.3">
      <c r="B5" s="78" t="s">
        <v>37</v>
      </c>
      <c r="C5" s="79">
        <f>SUMIF('TB8.3'!$A$6:$A$46,$B5,'TB8.3'!$H$6:$H$46)</f>
        <v>104.65115695899999</v>
      </c>
      <c r="D5" s="80">
        <f>C5/$C$16</f>
        <v>0.42956309168833573</v>
      </c>
      <c r="F5" s="81" t="s">
        <v>22</v>
      </c>
      <c r="G5" s="82">
        <v>30.10011214</v>
      </c>
      <c r="H5" s="83">
        <f>G5/$G$16</f>
        <v>0.52693783977297992</v>
      </c>
      <c r="J5" s="81" t="s">
        <v>37</v>
      </c>
      <c r="K5" s="82">
        <v>107.593783515</v>
      </c>
      <c r="L5" s="83">
        <f>K5/$K$16</f>
        <v>0.59242706138647161</v>
      </c>
      <c r="N5" s="78" t="s">
        <v>64</v>
      </c>
      <c r="O5" s="79">
        <v>0.83259820699999998</v>
      </c>
      <c r="P5" s="83">
        <f>O5/$O$10</f>
        <v>0.71605324051180941</v>
      </c>
    </row>
    <row r="6" spans="2:16" s="74" customFormat="1" ht="17.25" thickBot="1" x14ac:dyDescent="0.3">
      <c r="B6" s="78" t="s">
        <v>22</v>
      </c>
      <c r="C6" s="79">
        <f>SUMIF('TB8.3'!$A$6:$A$46,$B6,'TB8.3'!$H$6:$H$46)</f>
        <v>33.035068230999997</v>
      </c>
      <c r="D6" s="80">
        <f t="shared" ref="D6:D16" si="0">C6/$C$16</f>
        <v>0.1355995141936468</v>
      </c>
      <c r="F6" s="78" t="s">
        <v>55</v>
      </c>
      <c r="G6" s="82">
        <v>7.2739859200000003</v>
      </c>
      <c r="H6" s="83">
        <f t="shared" ref="H6:H16" si="1">G6/$G$16</f>
        <v>0.12733967266953419</v>
      </c>
      <c r="J6" s="78" t="s">
        <v>49</v>
      </c>
      <c r="K6" s="82">
        <v>17.445483758999998</v>
      </c>
      <c r="L6" s="83">
        <f t="shared" ref="L6:L16" si="2">K6/$K$16</f>
        <v>9.6057377481933465E-2</v>
      </c>
      <c r="N6" s="78" t="s">
        <v>25</v>
      </c>
      <c r="O6" s="79">
        <v>0.24461862400000001</v>
      </c>
      <c r="P6" s="83">
        <f t="shared" ref="P6:P10" si="3">O6/$O$10</f>
        <v>0.21037753496476108</v>
      </c>
    </row>
    <row r="7" spans="2:16" s="74" customFormat="1" ht="17.25" thickBot="1" x14ac:dyDescent="0.3">
      <c r="B7" s="78" t="s">
        <v>47</v>
      </c>
      <c r="C7" s="79">
        <f>SUMIF('TB8.3'!$A$6:$A$46,$B7,'TB8.3'!$H$6:$H$46)</f>
        <v>23.652631054</v>
      </c>
      <c r="D7" s="80">
        <f t="shared" si="0"/>
        <v>9.7087290932677983E-2</v>
      </c>
      <c r="F7" s="78" t="s">
        <v>48</v>
      </c>
      <c r="G7" s="82">
        <v>5.399265819</v>
      </c>
      <c r="H7" s="83">
        <f t="shared" si="1"/>
        <v>9.4520493936736186E-2</v>
      </c>
      <c r="J7" s="78" t="s">
        <v>22</v>
      </c>
      <c r="K7" s="82">
        <v>17.397708737999999</v>
      </c>
      <c r="L7" s="83">
        <f t="shared" si="2"/>
        <v>9.5794321249741757E-2</v>
      </c>
      <c r="N7" s="78" t="s">
        <v>27</v>
      </c>
      <c r="O7" s="79">
        <v>5.3062222999999999E-2</v>
      </c>
      <c r="P7" s="83">
        <f t="shared" si="3"/>
        <v>4.5634708804880075E-2</v>
      </c>
    </row>
    <row r="8" spans="2:16" s="74" customFormat="1" ht="17.25" thickBot="1" x14ac:dyDescent="0.3">
      <c r="B8" s="78" t="s">
        <v>49</v>
      </c>
      <c r="C8" s="79">
        <f>SUMIF('TB8.3'!$A$6:$A$46,$B8,'TB8.3'!$H$6:$H$46)</f>
        <v>31.133411657</v>
      </c>
      <c r="D8" s="80">
        <f t="shared" si="0"/>
        <v>0.12779375742043766</v>
      </c>
      <c r="F8" s="78" t="s">
        <v>47</v>
      </c>
      <c r="G8" s="82">
        <v>4.4812154609999997</v>
      </c>
      <c r="H8" s="83">
        <f t="shared" si="1"/>
        <v>7.8448943432295734E-2</v>
      </c>
      <c r="J8" s="78" t="s">
        <v>47</v>
      </c>
      <c r="K8" s="82">
        <v>16.860798330000001</v>
      </c>
      <c r="L8" s="83">
        <f t="shared" si="2"/>
        <v>9.2838014250881493E-2</v>
      </c>
      <c r="N8" s="78" t="s">
        <v>66</v>
      </c>
      <c r="O8" s="79">
        <v>2.7188030000000002E-2</v>
      </c>
      <c r="P8" s="83">
        <f t="shared" si="3"/>
        <v>2.3382319131792572E-2</v>
      </c>
    </row>
    <row r="9" spans="2:16" s="74" customFormat="1" ht="17.25" thickBot="1" x14ac:dyDescent="0.3">
      <c r="B9" s="78" t="s">
        <v>55</v>
      </c>
      <c r="C9" s="79">
        <f>SUMIF('TB8.3'!$A$6:$A$46,$B9,'TB8.3'!$H$6:$H$46)</f>
        <v>20.141118474999999</v>
      </c>
      <c r="D9" s="80">
        <f t="shared" si="0"/>
        <v>8.267353533006494E-2</v>
      </c>
      <c r="F9" s="78" t="s">
        <v>28</v>
      </c>
      <c r="G9" s="82">
        <v>2.8960050000000002</v>
      </c>
      <c r="H9" s="83">
        <f t="shared" si="1"/>
        <v>5.0697971209344099E-2</v>
      </c>
      <c r="J9" s="78" t="s">
        <v>42</v>
      </c>
      <c r="K9" s="79">
        <v>7.0924124089999996</v>
      </c>
      <c r="L9" s="83">
        <f t="shared" si="2"/>
        <v>3.905185694133563E-2</v>
      </c>
      <c r="N9" s="78" t="s">
        <v>60</v>
      </c>
      <c r="O9" s="79">
        <f>O10-SUM(O5:O8)</f>
        <v>5.293113000000238E-3</v>
      </c>
      <c r="P9" s="83">
        <f t="shared" si="3"/>
        <v>4.5521965867569491E-3</v>
      </c>
    </row>
    <row r="10" spans="2:16" s="74" customFormat="1" ht="17.25" thickBot="1" x14ac:dyDescent="0.3">
      <c r="B10" s="78" t="s">
        <v>48</v>
      </c>
      <c r="C10" s="79">
        <f>SUMIF('TB8.3'!$A$6:$A$46,$B10,'TB8.3'!$H$6:$H$46)</f>
        <v>10.968065963000001</v>
      </c>
      <c r="D10" s="80">
        <f t="shared" si="0"/>
        <v>4.5020776280129765E-2</v>
      </c>
      <c r="F10" s="78" t="s">
        <v>37</v>
      </c>
      <c r="G10" s="79">
        <v>2.2344759999999999</v>
      </c>
      <c r="H10" s="83">
        <f t="shared" si="1"/>
        <v>3.911712856710204E-2</v>
      </c>
      <c r="J10" s="78" t="s">
        <v>55</v>
      </c>
      <c r="K10" s="79">
        <v>6.4184364819999997</v>
      </c>
      <c r="L10" s="83">
        <f t="shared" si="2"/>
        <v>3.5340847207932506E-2</v>
      </c>
      <c r="N10" s="77" t="s">
        <v>58</v>
      </c>
      <c r="O10" s="84">
        <v>1.1627601970000001</v>
      </c>
      <c r="P10" s="85">
        <f t="shared" si="3"/>
        <v>1</v>
      </c>
    </row>
    <row r="11" spans="2:16" s="74" customFormat="1" ht="17.25" thickBot="1" x14ac:dyDescent="0.3">
      <c r="B11" s="78" t="s">
        <v>42</v>
      </c>
      <c r="C11" s="79">
        <f>SUMIF('TB8.3'!$A$6:$A$46,$B11,'TB8.3'!$H$6:$H$46)</f>
        <v>8.3623233199999998</v>
      </c>
      <c r="D11" s="80">
        <f t="shared" si="0"/>
        <v>3.432494741022301E-2</v>
      </c>
      <c r="F11" s="78" t="s">
        <v>42</v>
      </c>
      <c r="G11" s="79">
        <v>2.0814824999999999</v>
      </c>
      <c r="H11" s="83">
        <f t="shared" si="1"/>
        <v>3.6438797535830764E-2</v>
      </c>
      <c r="J11" s="78" t="s">
        <v>48</v>
      </c>
      <c r="K11" s="79">
        <v>4.6749689380000001</v>
      </c>
      <c r="L11" s="83">
        <f t="shared" si="2"/>
        <v>2.5741060677787746E-2</v>
      </c>
    </row>
    <row r="12" spans="2:16" s="74" customFormat="1" ht="17.25" thickBot="1" x14ac:dyDescent="0.3">
      <c r="B12" s="78" t="s">
        <v>28</v>
      </c>
      <c r="C12" s="79">
        <f>SUMIF('TB8.3'!$A$6:$A$46,$B12,'TB8.3'!$H$6:$H$46)</f>
        <v>1.7474665</v>
      </c>
      <c r="D12" s="80">
        <f t="shared" si="0"/>
        <v>7.1728505844983834E-3</v>
      </c>
      <c r="F12" s="78" t="s">
        <v>53</v>
      </c>
      <c r="G12" s="79">
        <v>0.65990099999999996</v>
      </c>
      <c r="H12" s="83">
        <f t="shared" si="1"/>
        <v>1.1552342588848215E-2</v>
      </c>
      <c r="J12" s="78" t="s">
        <v>53</v>
      </c>
      <c r="K12" s="79">
        <v>1.84782402</v>
      </c>
      <c r="L12" s="83">
        <f t="shared" si="2"/>
        <v>1.0174388504288642E-2</v>
      </c>
    </row>
    <row r="13" spans="2:16" s="74" customFormat="1" ht="17.25" thickBot="1" x14ac:dyDescent="0.3">
      <c r="B13" s="78" t="s">
        <v>53</v>
      </c>
      <c r="C13" s="79">
        <f>SUMIF('TB8.3'!$A$6:$A$46,$B13,'TB8.3'!$H$6:$H$46)</f>
        <v>3.2129864700000001</v>
      </c>
      <c r="D13" s="80">
        <f t="shared" si="0"/>
        <v>1.3188391239159606E-2</v>
      </c>
      <c r="F13" s="78" t="s">
        <v>51</v>
      </c>
      <c r="G13" s="79">
        <v>0.41986180000000001</v>
      </c>
      <c r="H13" s="83">
        <f t="shared" si="1"/>
        <v>7.3501742739751448E-3</v>
      </c>
      <c r="J13" s="78" t="s">
        <v>51</v>
      </c>
      <c r="K13" s="79">
        <v>1.207320959</v>
      </c>
      <c r="L13" s="83">
        <f t="shared" si="2"/>
        <v>6.6476852521033568E-3</v>
      </c>
    </row>
    <row r="14" spans="2:16" s="74" customFormat="1" ht="17.25" thickBot="1" x14ac:dyDescent="0.3">
      <c r="B14" s="78" t="s">
        <v>51</v>
      </c>
      <c r="C14" s="79">
        <f>SUMIF('TB8.3'!$A$6:$A$46,$B14,'TB8.3'!$H$6:$H$46)</f>
        <v>2.0935909930000003</v>
      </c>
      <c r="D14" s="80">
        <f t="shared" si="0"/>
        <v>8.5935927114142701E-3</v>
      </c>
      <c r="F14" s="78" t="s">
        <v>44</v>
      </c>
      <c r="G14" s="79">
        <v>0.29390500000000003</v>
      </c>
      <c r="H14" s="83">
        <f t="shared" si="1"/>
        <v>5.1451524525276291E-3</v>
      </c>
      <c r="J14" s="78" t="s">
        <v>156</v>
      </c>
      <c r="K14" s="79">
        <v>0.312</v>
      </c>
      <c r="L14" s="83">
        <f t="shared" si="2"/>
        <v>1.7179174959193657E-3</v>
      </c>
    </row>
    <row r="15" spans="2:16" s="74" customFormat="1" ht="17.25" thickBot="1" x14ac:dyDescent="0.3">
      <c r="B15" s="78" t="s">
        <v>60</v>
      </c>
      <c r="C15" s="79">
        <f>C16-SUM(C5:C14)</f>
        <v>4.6245003210000277</v>
      </c>
      <c r="D15" s="80">
        <f t="shared" si="0"/>
        <v>1.8982252209411746E-2</v>
      </c>
      <c r="F15" s="78" t="s">
        <v>60</v>
      </c>
      <c r="G15" s="79">
        <f>G16-SUM(G5:G14)</f>
        <v>1.2824893599999996</v>
      </c>
      <c r="H15" s="80">
        <f t="shared" si="1"/>
        <v>2.2451483560826074E-2</v>
      </c>
      <c r="J15" s="78" t="s">
        <v>60</v>
      </c>
      <c r="K15" s="79">
        <f>K16-SUM(K5:K14)</f>
        <v>0.76450382699999864</v>
      </c>
      <c r="L15" s="83">
        <f t="shared" si="2"/>
        <v>4.2094695516045185E-3</v>
      </c>
    </row>
    <row r="16" spans="2:16" s="74" customFormat="1" ht="17.25" thickBot="1" x14ac:dyDescent="0.3">
      <c r="B16" s="86" t="s">
        <v>58</v>
      </c>
      <c r="C16" s="87">
        <f>'TB8.3'!H47</f>
        <v>243.62231994300004</v>
      </c>
      <c r="D16" s="88">
        <f t="shared" si="0"/>
        <v>1</v>
      </c>
      <c r="F16" s="77" t="s">
        <v>58</v>
      </c>
      <c r="G16" s="84">
        <v>57.122700000000002</v>
      </c>
      <c r="H16" s="89">
        <f t="shared" si="1"/>
        <v>1</v>
      </c>
      <c r="J16" s="77" t="s">
        <v>58</v>
      </c>
      <c r="K16" s="84">
        <v>181.61524097699998</v>
      </c>
      <c r="L16" s="89">
        <f t="shared" si="2"/>
        <v>1</v>
      </c>
    </row>
    <row r="23" spans="1:15" x14ac:dyDescent="0.25">
      <c r="B23" t="s">
        <v>193</v>
      </c>
      <c r="F23" t="s">
        <v>194</v>
      </c>
      <c r="J23" t="s">
        <v>195</v>
      </c>
    </row>
    <row r="24" spans="1:15" ht="17.25" thickBot="1" x14ac:dyDescent="0.3">
      <c r="B24" s="70" t="s">
        <v>149</v>
      </c>
      <c r="C24" s="71" t="s">
        <v>190</v>
      </c>
      <c r="F24" s="70" t="s">
        <v>149</v>
      </c>
      <c r="G24" s="71" t="s">
        <v>190</v>
      </c>
      <c r="J24" s="70" t="s">
        <v>149</v>
      </c>
      <c r="K24" s="71" t="s">
        <v>190</v>
      </c>
      <c r="N24" s="70" t="s">
        <v>149</v>
      </c>
      <c r="O24" s="71" t="s">
        <v>190</v>
      </c>
    </row>
    <row r="25" spans="1:15" x14ac:dyDescent="0.25">
      <c r="A25">
        <v>1</v>
      </c>
      <c r="B25" s="69" t="s">
        <v>37</v>
      </c>
      <c r="C25" s="69">
        <v>109.828259515</v>
      </c>
      <c r="F25" s="69" t="s">
        <v>22</v>
      </c>
      <c r="G25" s="69">
        <v>30.10011214</v>
      </c>
      <c r="J25" t="s">
        <v>37</v>
      </c>
      <c r="K25" s="69">
        <v>107.593783515</v>
      </c>
      <c r="N25" t="s">
        <v>64</v>
      </c>
      <c r="O25">
        <v>0.83259820699999998</v>
      </c>
    </row>
    <row r="26" spans="1:15" x14ac:dyDescent="0.25">
      <c r="A26">
        <v>2</v>
      </c>
      <c r="B26" s="69" t="s">
        <v>22</v>
      </c>
      <c r="C26" s="69">
        <v>47.497820877999999</v>
      </c>
      <c r="F26" s="69" t="s">
        <v>55</v>
      </c>
      <c r="G26" s="69">
        <v>7.2739859200000003</v>
      </c>
      <c r="J26" t="s">
        <v>49</v>
      </c>
      <c r="K26" s="69">
        <v>17.445483758999998</v>
      </c>
      <c r="N26" t="s">
        <v>25</v>
      </c>
      <c r="O26">
        <v>0.24461862400000001</v>
      </c>
    </row>
    <row r="27" spans="1:15" x14ac:dyDescent="0.25">
      <c r="A27">
        <v>3</v>
      </c>
      <c r="B27" s="69" t="s">
        <v>47</v>
      </c>
      <c r="C27" s="69">
        <v>21.342013790999999</v>
      </c>
      <c r="F27" s="69" t="s">
        <v>48</v>
      </c>
      <c r="G27" s="69">
        <v>5.399265819</v>
      </c>
      <c r="J27" t="s">
        <v>22</v>
      </c>
      <c r="K27" s="69">
        <v>17.397708737999999</v>
      </c>
      <c r="N27" t="s">
        <v>27</v>
      </c>
      <c r="O27">
        <v>5.3062222999999999E-2</v>
      </c>
    </row>
    <row r="28" spans="1:15" x14ac:dyDescent="0.25">
      <c r="A28">
        <v>4</v>
      </c>
      <c r="B28" s="69" t="s">
        <v>49</v>
      </c>
      <c r="C28" s="69">
        <v>17.445483758999998</v>
      </c>
      <c r="F28" s="69" t="s">
        <v>47</v>
      </c>
      <c r="G28" s="69">
        <v>4.4812154609999997</v>
      </c>
      <c r="J28" t="s">
        <v>47</v>
      </c>
      <c r="K28" s="69">
        <v>16.860798330000001</v>
      </c>
      <c r="N28" t="s">
        <v>66</v>
      </c>
      <c r="O28">
        <v>2.7188030000000002E-2</v>
      </c>
    </row>
    <row r="29" spans="1:15" x14ac:dyDescent="0.25">
      <c r="A29">
        <v>5</v>
      </c>
      <c r="B29" s="69" t="s">
        <v>55</v>
      </c>
      <c r="C29" s="69">
        <v>13.692422402</v>
      </c>
      <c r="F29" s="69" t="s">
        <v>28</v>
      </c>
      <c r="G29" s="69">
        <v>2.8960050000000002</v>
      </c>
      <c r="J29" t="s">
        <v>42</v>
      </c>
      <c r="K29" s="69">
        <v>7.0924124089999996</v>
      </c>
      <c r="N29" t="s">
        <v>53</v>
      </c>
      <c r="O29">
        <v>2.2882699999999998E-3</v>
      </c>
    </row>
    <row r="30" spans="1:15" x14ac:dyDescent="0.25">
      <c r="A30">
        <v>6</v>
      </c>
      <c r="B30" s="69" t="s">
        <v>48</v>
      </c>
      <c r="C30" s="69">
        <v>10.074234756999999</v>
      </c>
      <c r="F30" s="69" t="s">
        <v>37</v>
      </c>
      <c r="G30" s="69">
        <v>2.2344759999999999</v>
      </c>
      <c r="J30" t="s">
        <v>55</v>
      </c>
      <c r="K30" s="69">
        <v>6.4184364819999997</v>
      </c>
      <c r="N30" s="72" t="s">
        <v>35</v>
      </c>
      <c r="O30" s="72">
        <v>1.000075E-3</v>
      </c>
    </row>
    <row r="31" spans="1:15" x14ac:dyDescent="0.25">
      <c r="A31">
        <v>7</v>
      </c>
      <c r="B31" s="69" t="s">
        <v>42</v>
      </c>
      <c r="C31" s="69">
        <v>9.1738949089999995</v>
      </c>
      <c r="F31" s="69" t="s">
        <v>42</v>
      </c>
      <c r="G31" s="69">
        <v>2.0814824999999999</v>
      </c>
      <c r="J31" t="s">
        <v>48</v>
      </c>
      <c r="K31" s="69">
        <v>4.6749689380000001</v>
      </c>
      <c r="N31" t="s">
        <v>70</v>
      </c>
      <c r="O31">
        <v>6.9585999999999997E-4</v>
      </c>
    </row>
    <row r="32" spans="1:15" x14ac:dyDescent="0.25">
      <c r="A32">
        <v>8</v>
      </c>
      <c r="B32" s="69" t="s">
        <v>28</v>
      </c>
      <c r="C32" s="69">
        <v>2.8960051850000004</v>
      </c>
      <c r="F32" s="69" t="s">
        <v>53</v>
      </c>
      <c r="G32" s="69">
        <v>0.65990099999999996</v>
      </c>
      <c r="J32" t="s">
        <v>53</v>
      </c>
      <c r="K32" s="69">
        <v>1.84782402</v>
      </c>
      <c r="N32" t="s">
        <v>41</v>
      </c>
      <c r="O32">
        <v>6.3884499999999997E-4</v>
      </c>
    </row>
    <row r="33" spans="1:15" x14ac:dyDescent="0.25">
      <c r="A33">
        <v>9</v>
      </c>
      <c r="B33" s="69" t="s">
        <v>53</v>
      </c>
      <c r="C33" s="69">
        <v>2.5077250200000001</v>
      </c>
      <c r="F33" s="69" t="s">
        <v>51</v>
      </c>
      <c r="G33" s="69">
        <v>0.41986180000000001</v>
      </c>
      <c r="J33" t="s">
        <v>51</v>
      </c>
      <c r="K33" s="69">
        <v>1.207320959</v>
      </c>
      <c r="N33" t="s">
        <v>24</v>
      </c>
      <c r="O33">
        <v>2.4689999999999998E-4</v>
      </c>
    </row>
    <row r="34" spans="1:15" s="72" customFormat="1" x14ac:dyDescent="0.25">
      <c r="A34" s="72">
        <v>10</v>
      </c>
      <c r="B34" s="73" t="s">
        <v>51</v>
      </c>
      <c r="C34" s="73">
        <v>1.6271827590000001</v>
      </c>
      <c r="F34" s="73" t="s">
        <v>44</v>
      </c>
      <c r="G34" s="73">
        <v>0.29390500000000003</v>
      </c>
      <c r="J34" s="72" t="s">
        <v>156</v>
      </c>
      <c r="K34" s="73">
        <v>0.312</v>
      </c>
      <c r="N34" t="s">
        <v>69</v>
      </c>
      <c r="O34">
        <v>1.75327E-4</v>
      </c>
    </row>
    <row r="35" spans="1:15" x14ac:dyDescent="0.25">
      <c r="A35">
        <v>11</v>
      </c>
      <c r="B35" s="69" t="s">
        <v>44</v>
      </c>
      <c r="C35" s="69">
        <v>0.31790500000000005</v>
      </c>
      <c r="F35" s="69" t="s">
        <v>54</v>
      </c>
      <c r="G35" s="69">
        <v>0.10251300000000001</v>
      </c>
      <c r="J35" t="s">
        <v>39</v>
      </c>
      <c r="K35" s="69">
        <v>0.20550916399999999</v>
      </c>
      <c r="N35" t="s">
        <v>68</v>
      </c>
      <c r="O35">
        <v>1.4501299999999999E-4</v>
      </c>
    </row>
    <row r="36" spans="1:15" x14ac:dyDescent="0.25">
      <c r="A36">
        <v>12</v>
      </c>
      <c r="B36" s="69" t="s">
        <v>156</v>
      </c>
      <c r="C36" s="69">
        <v>0.312</v>
      </c>
      <c r="F36" s="69" t="s">
        <v>39</v>
      </c>
      <c r="G36" s="69">
        <v>7.2353784000000004E-2</v>
      </c>
      <c r="J36" t="s">
        <v>30</v>
      </c>
      <c r="K36" s="69">
        <v>0.13143887500000001</v>
      </c>
      <c r="N36" t="s">
        <v>63</v>
      </c>
      <c r="O36">
        <v>2.5999999999999998E-5</v>
      </c>
    </row>
    <row r="37" spans="1:15" x14ac:dyDescent="0.25">
      <c r="A37">
        <v>13</v>
      </c>
      <c r="B37" s="69" t="s">
        <v>39</v>
      </c>
      <c r="C37" s="69">
        <v>0.277862948</v>
      </c>
      <c r="F37" s="69" t="s">
        <v>23</v>
      </c>
      <c r="G37" s="69">
        <v>2.5000000000000001E-2</v>
      </c>
      <c r="J37" t="s">
        <v>31</v>
      </c>
      <c r="K37" s="69">
        <v>8.4400000000000003E-2</v>
      </c>
      <c r="N37" t="s">
        <v>156</v>
      </c>
      <c r="O37">
        <v>1.8E-5</v>
      </c>
    </row>
    <row r="38" spans="1:15" x14ac:dyDescent="0.25">
      <c r="A38">
        <v>14</v>
      </c>
      <c r="B38" s="69" t="s">
        <v>30</v>
      </c>
      <c r="C38" s="69">
        <v>0.13143887500000001</v>
      </c>
      <c r="F38" s="69" t="s">
        <v>31</v>
      </c>
      <c r="G38" s="69">
        <v>1.259E-2</v>
      </c>
      <c r="J38" t="s">
        <v>35</v>
      </c>
      <c r="K38" s="69">
        <v>7.6045819000000001E-2</v>
      </c>
      <c r="N38" t="s">
        <v>170</v>
      </c>
      <c r="O38">
        <v>1.5E-5</v>
      </c>
    </row>
    <row r="39" spans="1:15" x14ac:dyDescent="0.25">
      <c r="A39">
        <v>15</v>
      </c>
      <c r="B39" s="69" t="s">
        <v>54</v>
      </c>
      <c r="C39" s="69">
        <v>0.12738045000000001</v>
      </c>
      <c r="F39" s="69" t="s">
        <v>21</v>
      </c>
      <c r="G39" s="69"/>
      <c r="J39" t="s">
        <v>67</v>
      </c>
      <c r="K39" s="69">
        <v>7.4196999999999999E-2</v>
      </c>
      <c r="N39" t="s">
        <v>50</v>
      </c>
      <c r="O39">
        <v>1.0202E-5</v>
      </c>
    </row>
    <row r="40" spans="1:15" x14ac:dyDescent="0.25">
      <c r="A40">
        <v>16</v>
      </c>
      <c r="B40" s="69" t="s">
        <v>31</v>
      </c>
      <c r="C40" s="69">
        <v>9.6990000000000007E-2</v>
      </c>
      <c r="F40" s="69" t="s">
        <v>24</v>
      </c>
      <c r="G40" s="69"/>
      <c r="J40" t="s">
        <v>154</v>
      </c>
      <c r="K40" s="69">
        <v>5.1834419E-2</v>
      </c>
      <c r="N40" t="s">
        <v>169</v>
      </c>
      <c r="O40">
        <v>8.1249999999999993E-6</v>
      </c>
    </row>
    <row r="41" spans="1:15" x14ac:dyDescent="0.25">
      <c r="A41">
        <v>17</v>
      </c>
      <c r="B41" s="69" t="s">
        <v>35</v>
      </c>
      <c r="C41" s="69">
        <v>7.6045819000000001E-2</v>
      </c>
      <c r="F41" s="69" t="s">
        <v>26</v>
      </c>
      <c r="G41" s="69"/>
      <c r="J41" t="s">
        <v>36</v>
      </c>
      <c r="K41" s="69">
        <v>3.2351749999999999E-2</v>
      </c>
      <c r="N41" t="s">
        <v>65</v>
      </c>
      <c r="O41">
        <v>8.0250000000000002E-6</v>
      </c>
    </row>
    <row r="42" spans="1:15" x14ac:dyDescent="0.25">
      <c r="A42">
        <v>18</v>
      </c>
      <c r="B42" s="69" t="s">
        <v>67</v>
      </c>
      <c r="C42" s="69">
        <v>7.4196999999999999E-2</v>
      </c>
      <c r="F42" s="69" t="s">
        <v>27</v>
      </c>
      <c r="G42" s="69"/>
      <c r="J42" t="s">
        <v>52</v>
      </c>
      <c r="K42" s="69">
        <v>3.1E-2</v>
      </c>
      <c r="N42" t="s">
        <v>46</v>
      </c>
      <c r="O42">
        <v>6.4099999999999996E-6</v>
      </c>
    </row>
    <row r="43" spans="1:15" x14ac:dyDescent="0.25">
      <c r="A43">
        <v>19</v>
      </c>
      <c r="B43" s="69" t="s">
        <v>154</v>
      </c>
      <c r="C43" s="69">
        <v>5.1834419E-2</v>
      </c>
      <c r="F43" s="69" t="s">
        <v>153</v>
      </c>
      <c r="G43" s="69"/>
      <c r="J43" t="s">
        <v>54</v>
      </c>
      <c r="K43" s="69">
        <v>2.4867449999999999E-2</v>
      </c>
      <c r="N43" t="s">
        <v>157</v>
      </c>
      <c r="O43">
        <v>5.0000000000000004E-6</v>
      </c>
    </row>
    <row r="44" spans="1:15" x14ac:dyDescent="0.25">
      <c r="A44">
        <v>20</v>
      </c>
      <c r="B44" s="69" t="s">
        <v>36</v>
      </c>
      <c r="C44" s="69">
        <v>3.2351749999999999E-2</v>
      </c>
      <c r="F44" s="69" t="s">
        <v>29</v>
      </c>
      <c r="G44" s="69"/>
      <c r="J44" t="s">
        <v>44</v>
      </c>
      <c r="K44" s="69">
        <v>2.4E-2</v>
      </c>
      <c r="N44" t="s">
        <v>62</v>
      </c>
      <c r="O44">
        <v>1.9999999999999999E-6</v>
      </c>
    </row>
    <row r="45" spans="1:15" x14ac:dyDescent="0.25">
      <c r="A45">
        <v>21</v>
      </c>
      <c r="B45" s="69" t="s">
        <v>52</v>
      </c>
      <c r="C45" s="69">
        <v>3.1E-2</v>
      </c>
      <c r="F45" s="69" t="s">
        <v>30</v>
      </c>
      <c r="G45" s="69"/>
      <c r="J45" t="s">
        <v>24</v>
      </c>
      <c r="K45" s="69">
        <v>1.238674E-2</v>
      </c>
      <c r="N45" t="s">
        <v>166</v>
      </c>
      <c r="O45">
        <v>1.099E-6</v>
      </c>
    </row>
    <row r="46" spans="1:15" x14ac:dyDescent="0.25">
      <c r="A46">
        <v>22</v>
      </c>
      <c r="B46" s="69" t="s">
        <v>23</v>
      </c>
      <c r="C46" s="69">
        <v>2.5000000000000001E-2</v>
      </c>
      <c r="F46" s="69" t="s">
        <v>32</v>
      </c>
      <c r="G46" s="69"/>
      <c r="J46" t="s">
        <v>56</v>
      </c>
      <c r="K46" s="69">
        <v>1.0579075E-2</v>
      </c>
      <c r="N46" t="s">
        <v>167</v>
      </c>
      <c r="O46">
        <v>9.9999999999999995E-7</v>
      </c>
    </row>
    <row r="47" spans="1:15" x14ac:dyDescent="0.25">
      <c r="A47">
        <v>23</v>
      </c>
      <c r="B47" s="69" t="s">
        <v>24</v>
      </c>
      <c r="C47" s="69">
        <v>1.238674E-2</v>
      </c>
      <c r="F47" s="69" t="s">
        <v>33</v>
      </c>
      <c r="G47" s="69"/>
      <c r="J47" t="s">
        <v>157</v>
      </c>
      <c r="K47" s="69">
        <v>5.5467499999999996E-3</v>
      </c>
      <c r="N47" t="s">
        <v>52</v>
      </c>
      <c r="O47">
        <v>7.9999999999999996E-7</v>
      </c>
    </row>
    <row r="48" spans="1:15" x14ac:dyDescent="0.25">
      <c r="A48">
        <v>24</v>
      </c>
      <c r="B48" s="69" t="s">
        <v>56</v>
      </c>
      <c r="C48" s="69">
        <v>1.0579075E-2</v>
      </c>
      <c r="F48" s="69" t="s">
        <v>34</v>
      </c>
      <c r="G48" s="69"/>
      <c r="J48" t="s">
        <v>21</v>
      </c>
      <c r="K48" s="69">
        <v>1.9699999999999999E-4</v>
      </c>
      <c r="N48" t="s">
        <v>171</v>
      </c>
      <c r="O48">
        <v>4.9999999999999998E-7</v>
      </c>
    </row>
    <row r="49" spans="1:15" x14ac:dyDescent="0.25">
      <c r="A49">
        <v>25</v>
      </c>
      <c r="B49" s="69" t="s">
        <v>157</v>
      </c>
      <c r="C49" s="69">
        <v>5.5467499999999996E-3</v>
      </c>
      <c r="F49" s="69" t="s">
        <v>35</v>
      </c>
      <c r="G49" s="69"/>
      <c r="J49" t="s">
        <v>153</v>
      </c>
      <c r="K49" s="69">
        <v>1.2860000000000001E-4</v>
      </c>
      <c r="N49" t="s">
        <v>61</v>
      </c>
      <c r="O49">
        <v>3.9999999999999998E-7</v>
      </c>
    </row>
    <row r="50" spans="1:15" x14ac:dyDescent="0.25">
      <c r="A50">
        <v>26</v>
      </c>
      <c r="B50" s="69" t="s">
        <v>21</v>
      </c>
      <c r="C50" s="69">
        <v>1.9699999999999999E-4</v>
      </c>
      <c r="F50" s="69" t="s">
        <v>36</v>
      </c>
      <c r="G50" s="69"/>
      <c r="J50" t="s">
        <v>43</v>
      </c>
      <c r="K50" s="69">
        <v>2.0999999999999999E-5</v>
      </c>
      <c r="N50" t="s">
        <v>49</v>
      </c>
      <c r="O50">
        <v>2.2000000000000001E-7</v>
      </c>
    </row>
    <row r="51" spans="1:15" x14ac:dyDescent="0.25">
      <c r="A51">
        <v>27</v>
      </c>
      <c r="B51" s="69" t="s">
        <v>153</v>
      </c>
      <c r="C51" s="69">
        <v>1.2860000000000001E-4</v>
      </c>
      <c r="F51" s="69" t="s">
        <v>38</v>
      </c>
      <c r="G51" s="69"/>
      <c r="J51" t="s">
        <v>28</v>
      </c>
      <c r="K51" s="69">
        <v>1.85E-7</v>
      </c>
      <c r="N51" t="s">
        <v>23</v>
      </c>
      <c r="O51">
        <v>4.0000000000000001E-8</v>
      </c>
    </row>
    <row r="52" spans="1:15" x14ac:dyDescent="0.25">
      <c r="A52">
        <v>28</v>
      </c>
      <c r="B52" s="69" t="s">
        <v>43</v>
      </c>
      <c r="C52" s="69">
        <v>2.0999999999999999E-5</v>
      </c>
      <c r="F52" s="69" t="s">
        <v>40</v>
      </c>
      <c r="G52" s="69"/>
      <c r="J52" t="s">
        <v>23</v>
      </c>
      <c r="N52" t="s">
        <v>26</v>
      </c>
      <c r="O52">
        <v>1.0000000000000001E-9</v>
      </c>
    </row>
    <row r="53" spans="1:15" x14ac:dyDescent="0.25">
      <c r="A53">
        <v>29</v>
      </c>
      <c r="B53" s="69" t="s">
        <v>26</v>
      </c>
      <c r="C53" s="69">
        <v>0</v>
      </c>
      <c r="F53" s="69" t="s">
        <v>43</v>
      </c>
      <c r="G53" s="69"/>
      <c r="J53" t="s">
        <v>26</v>
      </c>
      <c r="N53" t="s">
        <v>168</v>
      </c>
      <c r="O53">
        <v>1.0000000000000001E-9</v>
      </c>
    </row>
    <row r="54" spans="1:15" x14ac:dyDescent="0.25">
      <c r="A54">
        <v>30</v>
      </c>
      <c r="B54" s="69" t="s">
        <v>27</v>
      </c>
      <c r="C54" s="69">
        <v>0</v>
      </c>
      <c r="F54" s="69" t="s">
        <v>66</v>
      </c>
      <c r="G54" s="69"/>
      <c r="J54" t="s">
        <v>27</v>
      </c>
      <c r="N54" t="s">
        <v>31</v>
      </c>
      <c r="O54">
        <v>0</v>
      </c>
    </row>
    <row r="55" spans="1:15" x14ac:dyDescent="0.25">
      <c r="A55">
        <v>31</v>
      </c>
      <c r="B55" s="69" t="s">
        <v>29</v>
      </c>
      <c r="C55" s="69">
        <v>0</v>
      </c>
      <c r="F55" s="69" t="s">
        <v>154</v>
      </c>
      <c r="G55" s="69"/>
      <c r="J55" t="s">
        <v>29</v>
      </c>
      <c r="N55" t="s">
        <v>37</v>
      </c>
      <c r="O55">
        <v>0</v>
      </c>
    </row>
    <row r="56" spans="1:15" x14ac:dyDescent="0.25">
      <c r="A56">
        <v>32</v>
      </c>
      <c r="B56" s="69" t="s">
        <v>32</v>
      </c>
      <c r="C56" s="69">
        <v>0</v>
      </c>
      <c r="F56" s="69" t="s">
        <v>67</v>
      </c>
      <c r="G56" s="69"/>
      <c r="J56" t="s">
        <v>32</v>
      </c>
      <c r="N56" t="s">
        <v>38</v>
      </c>
      <c r="O56">
        <v>0</v>
      </c>
    </row>
    <row r="57" spans="1:15" x14ac:dyDescent="0.25">
      <c r="A57">
        <v>33</v>
      </c>
      <c r="B57" s="69" t="s">
        <v>33</v>
      </c>
      <c r="C57" s="69">
        <v>0</v>
      </c>
      <c r="F57" s="69" t="s">
        <v>45</v>
      </c>
      <c r="G57" s="69"/>
      <c r="J57" t="s">
        <v>33</v>
      </c>
      <c r="N57" t="s">
        <v>43</v>
      </c>
      <c r="O57">
        <v>0</v>
      </c>
    </row>
    <row r="58" spans="1:15" x14ac:dyDescent="0.25">
      <c r="A58">
        <v>34</v>
      </c>
      <c r="B58" s="69" t="s">
        <v>34</v>
      </c>
      <c r="C58" s="69">
        <v>0</v>
      </c>
      <c r="F58" s="69" t="s">
        <v>46</v>
      </c>
      <c r="G58" s="69"/>
      <c r="J58" t="s">
        <v>34</v>
      </c>
      <c r="N58" t="s">
        <v>47</v>
      </c>
      <c r="O58">
        <v>0</v>
      </c>
    </row>
    <row r="59" spans="1:15" x14ac:dyDescent="0.25">
      <c r="A59">
        <v>35</v>
      </c>
      <c r="B59" s="69" t="s">
        <v>38</v>
      </c>
      <c r="C59" s="69">
        <v>0</v>
      </c>
      <c r="F59" s="69" t="s">
        <v>68</v>
      </c>
      <c r="G59" s="69"/>
      <c r="J59" t="s">
        <v>38</v>
      </c>
      <c r="N59" t="s">
        <v>48</v>
      </c>
      <c r="O59">
        <v>0</v>
      </c>
    </row>
    <row r="60" spans="1:15" x14ac:dyDescent="0.25">
      <c r="A60">
        <v>36</v>
      </c>
      <c r="B60" s="69" t="s">
        <v>40</v>
      </c>
      <c r="C60" s="69">
        <v>0</v>
      </c>
      <c r="F60" s="69" t="s">
        <v>155</v>
      </c>
      <c r="G60" s="69"/>
      <c r="J60" t="s">
        <v>40</v>
      </c>
      <c r="N60" t="s">
        <v>55</v>
      </c>
      <c r="O60">
        <v>0</v>
      </c>
    </row>
    <row r="61" spans="1:15" x14ac:dyDescent="0.25">
      <c r="A61">
        <v>37</v>
      </c>
      <c r="B61" s="69" t="s">
        <v>66</v>
      </c>
      <c r="C61" s="69">
        <v>0</v>
      </c>
      <c r="F61" s="69" t="s">
        <v>49</v>
      </c>
      <c r="G61" s="69"/>
      <c r="J61" t="s">
        <v>66</v>
      </c>
      <c r="N61" t="s">
        <v>58</v>
      </c>
      <c r="O61">
        <v>1.1627601970000001</v>
      </c>
    </row>
    <row r="62" spans="1:15" x14ac:dyDescent="0.25">
      <c r="A62">
        <v>38</v>
      </c>
      <c r="B62" s="69" t="s">
        <v>45</v>
      </c>
      <c r="C62" s="69">
        <v>0</v>
      </c>
      <c r="F62" s="69" t="s">
        <v>50</v>
      </c>
      <c r="G62" s="69"/>
      <c r="J62" t="s">
        <v>45</v>
      </c>
    </row>
    <row r="63" spans="1:15" x14ac:dyDescent="0.25">
      <c r="A63">
        <v>39</v>
      </c>
      <c r="B63" s="69" t="s">
        <v>46</v>
      </c>
      <c r="C63" s="69">
        <v>0</v>
      </c>
      <c r="F63" s="69" t="s">
        <v>156</v>
      </c>
      <c r="G63" s="69"/>
      <c r="J63" t="s">
        <v>46</v>
      </c>
    </row>
    <row r="64" spans="1:15" x14ac:dyDescent="0.25">
      <c r="A64">
        <v>40</v>
      </c>
      <c r="B64" s="69" t="s">
        <v>68</v>
      </c>
      <c r="C64" s="69">
        <v>0</v>
      </c>
      <c r="F64" s="69" t="s">
        <v>52</v>
      </c>
      <c r="G64" s="69"/>
      <c r="J64" t="s">
        <v>68</v>
      </c>
    </row>
    <row r="65" spans="1:11" x14ac:dyDescent="0.25">
      <c r="A65">
        <v>41</v>
      </c>
      <c r="B65" s="69" t="s">
        <v>155</v>
      </c>
      <c r="C65" s="69">
        <v>0</v>
      </c>
      <c r="F65" s="69" t="s">
        <v>70</v>
      </c>
      <c r="G65" s="69"/>
      <c r="J65" t="s">
        <v>155</v>
      </c>
    </row>
    <row r="66" spans="1:11" x14ac:dyDescent="0.25">
      <c r="A66">
        <v>42</v>
      </c>
      <c r="B66" s="69" t="s">
        <v>50</v>
      </c>
      <c r="C66" s="69">
        <v>0</v>
      </c>
      <c r="F66" s="69" t="s">
        <v>157</v>
      </c>
      <c r="G66" s="69"/>
      <c r="J66" t="s">
        <v>50</v>
      </c>
    </row>
    <row r="67" spans="1:11" x14ac:dyDescent="0.25">
      <c r="A67">
        <v>43</v>
      </c>
      <c r="B67" s="69" t="s">
        <v>70</v>
      </c>
      <c r="C67" s="69">
        <v>0</v>
      </c>
      <c r="F67" s="69" t="s">
        <v>56</v>
      </c>
      <c r="G67" s="69"/>
      <c r="J67" t="s">
        <v>70</v>
      </c>
    </row>
    <row r="68" spans="1:11" x14ac:dyDescent="0.25">
      <c r="A68">
        <v>44</v>
      </c>
      <c r="B68" s="69" t="s">
        <v>57</v>
      </c>
      <c r="C68" s="69">
        <v>0</v>
      </c>
      <c r="F68" s="69" t="s">
        <v>57</v>
      </c>
      <c r="G68" s="69"/>
      <c r="J68" t="s">
        <v>57</v>
      </c>
    </row>
    <row r="69" spans="1:11" x14ac:dyDescent="0.25">
      <c r="A69">
        <v>45</v>
      </c>
      <c r="B69" s="69" t="s">
        <v>58</v>
      </c>
      <c r="C69" s="69">
        <v>237.66790840100003</v>
      </c>
      <c r="F69" s="69" t="s">
        <v>58</v>
      </c>
      <c r="G69" s="69">
        <v>56.052667424000006</v>
      </c>
      <c r="J69" t="s">
        <v>58</v>
      </c>
      <c r="K69">
        <v>181.61524097699998</v>
      </c>
    </row>
  </sheetData>
  <sortState ref="N25:O60">
    <sortCondition descending="1" ref="O25:O60"/>
  </sortState>
  <mergeCells count="4">
    <mergeCell ref="B3:D3"/>
    <mergeCell ref="F3:H3"/>
    <mergeCell ref="J3:L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6"/>
  <sheetViews>
    <sheetView zoomScale="106" zoomScaleNormal="106" zoomScaleSheetLayoutView="100" workbookViewId="0">
      <pane xSplit="1" ySplit="5" topLeftCell="B6" activePane="bottomRight" state="frozen"/>
      <selection activeCell="X29" sqref="X29"/>
      <selection pane="topRight" activeCell="X29" sqref="X29"/>
      <selection pane="bottomLeft" activeCell="X29" sqref="X29"/>
      <selection pane="bottomRight" activeCell="P20" sqref="P20"/>
    </sheetView>
  </sheetViews>
  <sheetFormatPr defaultColWidth="9.140625" defaultRowHeight="12.75" x14ac:dyDescent="0.2"/>
  <cols>
    <col min="1" max="1" width="8.5703125" style="23" customWidth="1"/>
    <col min="2" max="2" width="9.140625" style="24" bestFit="1" customWidth="1"/>
    <col min="3" max="3" width="10" style="20" bestFit="1" customWidth="1"/>
    <col min="4" max="4" width="9.28515625" style="20" bestFit="1" customWidth="1"/>
    <col min="5" max="5" width="9.42578125" style="24" bestFit="1" customWidth="1"/>
    <col min="6" max="7" width="8.28515625" style="20" bestFit="1" customWidth="1"/>
    <col min="8" max="8" width="8.28515625" style="25" bestFit="1" customWidth="1"/>
    <col min="9" max="9" width="8.28515625" style="22" bestFit="1" customWidth="1"/>
    <col min="10" max="10" width="7.7109375" style="22" customWidth="1"/>
    <col min="11" max="11" width="9.140625" style="24" bestFit="1" customWidth="1"/>
    <col min="12" max="12" width="9.140625" style="20" bestFit="1" customWidth="1"/>
    <col min="13" max="13" width="10" style="20" customWidth="1"/>
    <col min="14" max="14" width="5.28515625" style="23" customWidth="1"/>
    <col min="15" max="15" width="11" style="23" bestFit="1" customWidth="1"/>
    <col min="16" max="16" width="10.28515625" style="23" customWidth="1"/>
    <col min="17" max="17" width="12.7109375" style="23" customWidth="1"/>
    <col min="18" max="253" width="9.140625" style="23"/>
    <col min="254" max="254" width="8.28515625" style="23" customWidth="1"/>
    <col min="255" max="255" width="5.42578125" style="23" customWidth="1"/>
    <col min="256" max="256" width="6.5703125" style="23" bestFit="1" customWidth="1"/>
    <col min="257" max="257" width="5" style="23" bestFit="1" customWidth="1"/>
    <col min="258" max="258" width="5.140625" style="23" customWidth="1"/>
    <col min="259" max="259" width="7.42578125" style="23" bestFit="1" customWidth="1"/>
    <col min="260" max="260" width="5.7109375" style="23" bestFit="1" customWidth="1"/>
    <col min="261" max="261" width="5.7109375" style="23" customWidth="1"/>
    <col min="262" max="262" width="7.42578125" style="23" bestFit="1" customWidth="1"/>
    <col min="263" max="263" width="5.7109375" style="23" bestFit="1" customWidth="1"/>
    <col min="264" max="264" width="5" style="23" customWidth="1"/>
    <col min="265" max="265" width="6.28515625" style="23" customWidth="1"/>
    <col min="266" max="266" width="5.7109375" style="23" bestFit="1" customWidth="1"/>
    <col min="267" max="268" width="6.5703125" style="23" bestFit="1" customWidth="1"/>
    <col min="269" max="269" width="5.85546875" style="23" customWidth="1"/>
    <col min="270" max="270" width="9.85546875" style="23" customWidth="1"/>
    <col min="271" max="271" width="10.85546875" style="23" bestFit="1" customWidth="1"/>
    <col min="272" max="509" width="9.140625" style="23"/>
    <col min="510" max="510" width="8.28515625" style="23" customWidth="1"/>
    <col min="511" max="511" width="5.42578125" style="23" customWidth="1"/>
    <col min="512" max="512" width="6.5703125" style="23" bestFit="1" customWidth="1"/>
    <col min="513" max="513" width="5" style="23" bestFit="1" customWidth="1"/>
    <col min="514" max="514" width="5.140625" style="23" customWidth="1"/>
    <col min="515" max="515" width="7.42578125" style="23" bestFit="1" customWidth="1"/>
    <col min="516" max="516" width="5.7109375" style="23" bestFit="1" customWidth="1"/>
    <col min="517" max="517" width="5.7109375" style="23" customWidth="1"/>
    <col min="518" max="518" width="7.42578125" style="23" bestFit="1" customWidth="1"/>
    <col min="519" max="519" width="5.7109375" style="23" bestFit="1" customWidth="1"/>
    <col min="520" max="520" width="5" style="23" customWidth="1"/>
    <col min="521" max="521" width="6.28515625" style="23" customWidth="1"/>
    <col min="522" max="522" width="5.7109375" style="23" bestFit="1" customWidth="1"/>
    <col min="523" max="524" width="6.5703125" style="23" bestFit="1" customWidth="1"/>
    <col min="525" max="525" width="5.85546875" style="23" customWidth="1"/>
    <col min="526" max="526" width="9.85546875" style="23" customWidth="1"/>
    <col min="527" max="527" width="10.85546875" style="23" bestFit="1" customWidth="1"/>
    <col min="528" max="765" width="9.140625" style="23"/>
    <col min="766" max="766" width="8.28515625" style="23" customWidth="1"/>
    <col min="767" max="767" width="5.42578125" style="23" customWidth="1"/>
    <col min="768" max="768" width="6.5703125" style="23" bestFit="1" customWidth="1"/>
    <col min="769" max="769" width="5" style="23" bestFit="1" customWidth="1"/>
    <col min="770" max="770" width="5.140625" style="23" customWidth="1"/>
    <col min="771" max="771" width="7.42578125" style="23" bestFit="1" customWidth="1"/>
    <col min="772" max="772" width="5.7109375" style="23" bestFit="1" customWidth="1"/>
    <col min="773" max="773" width="5.7109375" style="23" customWidth="1"/>
    <col min="774" max="774" width="7.42578125" style="23" bestFit="1" customWidth="1"/>
    <col min="775" max="775" width="5.7109375" style="23" bestFit="1" customWidth="1"/>
    <col min="776" max="776" width="5" style="23" customWidth="1"/>
    <col min="777" max="777" width="6.28515625" style="23" customWidth="1"/>
    <col min="778" max="778" width="5.7109375" style="23" bestFit="1" customWidth="1"/>
    <col min="779" max="780" width="6.5703125" style="23" bestFit="1" customWidth="1"/>
    <col min="781" max="781" width="5.85546875" style="23" customWidth="1"/>
    <col min="782" max="782" width="9.85546875" style="23" customWidth="1"/>
    <col min="783" max="783" width="10.85546875" style="23" bestFit="1" customWidth="1"/>
    <col min="784" max="1021" width="9.140625" style="23"/>
    <col min="1022" max="1022" width="8.28515625" style="23" customWidth="1"/>
    <col min="1023" max="1023" width="5.42578125" style="23" customWidth="1"/>
    <col min="1024" max="1024" width="6.5703125" style="23" bestFit="1" customWidth="1"/>
    <col min="1025" max="1025" width="5" style="23" bestFit="1" customWidth="1"/>
    <col min="1026" max="1026" width="5.140625" style="23" customWidth="1"/>
    <col min="1027" max="1027" width="7.42578125" style="23" bestFit="1" customWidth="1"/>
    <col min="1028" max="1028" width="5.7109375" style="23" bestFit="1" customWidth="1"/>
    <col min="1029" max="1029" width="5.7109375" style="23" customWidth="1"/>
    <col min="1030" max="1030" width="7.42578125" style="23" bestFit="1" customWidth="1"/>
    <col min="1031" max="1031" width="5.7109375" style="23" bestFit="1" customWidth="1"/>
    <col min="1032" max="1032" width="5" style="23" customWidth="1"/>
    <col min="1033" max="1033" width="6.28515625" style="23" customWidth="1"/>
    <col min="1034" max="1034" width="5.7109375" style="23" bestFit="1" customWidth="1"/>
    <col min="1035" max="1036" width="6.5703125" style="23" bestFit="1" customWidth="1"/>
    <col min="1037" max="1037" width="5.85546875" style="23" customWidth="1"/>
    <col min="1038" max="1038" width="9.85546875" style="23" customWidth="1"/>
    <col min="1039" max="1039" width="10.85546875" style="23" bestFit="1" customWidth="1"/>
    <col min="1040" max="1277" width="9.140625" style="23"/>
    <col min="1278" max="1278" width="8.28515625" style="23" customWidth="1"/>
    <col min="1279" max="1279" width="5.42578125" style="23" customWidth="1"/>
    <col min="1280" max="1280" width="6.5703125" style="23" bestFit="1" customWidth="1"/>
    <col min="1281" max="1281" width="5" style="23" bestFit="1" customWidth="1"/>
    <col min="1282" max="1282" width="5.140625" style="23" customWidth="1"/>
    <col min="1283" max="1283" width="7.42578125" style="23" bestFit="1" customWidth="1"/>
    <col min="1284" max="1284" width="5.7109375" style="23" bestFit="1" customWidth="1"/>
    <col min="1285" max="1285" width="5.7109375" style="23" customWidth="1"/>
    <col min="1286" max="1286" width="7.42578125" style="23" bestFit="1" customWidth="1"/>
    <col min="1287" max="1287" width="5.7109375" style="23" bestFit="1" customWidth="1"/>
    <col min="1288" max="1288" width="5" style="23" customWidth="1"/>
    <col min="1289" max="1289" width="6.28515625" style="23" customWidth="1"/>
    <col min="1290" max="1290" width="5.7109375" style="23" bestFit="1" customWidth="1"/>
    <col min="1291" max="1292" width="6.5703125" style="23" bestFit="1" customWidth="1"/>
    <col min="1293" max="1293" width="5.85546875" style="23" customWidth="1"/>
    <col min="1294" max="1294" width="9.85546875" style="23" customWidth="1"/>
    <col min="1295" max="1295" width="10.85546875" style="23" bestFit="1" customWidth="1"/>
    <col min="1296" max="1533" width="9.140625" style="23"/>
    <col min="1534" max="1534" width="8.28515625" style="23" customWidth="1"/>
    <col min="1535" max="1535" width="5.42578125" style="23" customWidth="1"/>
    <col min="1536" max="1536" width="6.5703125" style="23" bestFit="1" customWidth="1"/>
    <col min="1537" max="1537" width="5" style="23" bestFit="1" customWidth="1"/>
    <col min="1538" max="1538" width="5.140625" style="23" customWidth="1"/>
    <col min="1539" max="1539" width="7.42578125" style="23" bestFit="1" customWidth="1"/>
    <col min="1540" max="1540" width="5.7109375" style="23" bestFit="1" customWidth="1"/>
    <col min="1541" max="1541" width="5.7109375" style="23" customWidth="1"/>
    <col min="1542" max="1542" width="7.42578125" style="23" bestFit="1" customWidth="1"/>
    <col min="1543" max="1543" width="5.7109375" style="23" bestFit="1" customWidth="1"/>
    <col min="1544" max="1544" width="5" style="23" customWidth="1"/>
    <col min="1545" max="1545" width="6.28515625" style="23" customWidth="1"/>
    <col min="1546" max="1546" width="5.7109375" style="23" bestFit="1" customWidth="1"/>
    <col min="1547" max="1548" width="6.5703125" style="23" bestFit="1" customWidth="1"/>
    <col min="1549" max="1549" width="5.85546875" style="23" customWidth="1"/>
    <col min="1550" max="1550" width="9.85546875" style="23" customWidth="1"/>
    <col min="1551" max="1551" width="10.85546875" style="23" bestFit="1" customWidth="1"/>
    <col min="1552" max="1789" width="9.140625" style="23"/>
    <col min="1790" max="1790" width="8.28515625" style="23" customWidth="1"/>
    <col min="1791" max="1791" width="5.42578125" style="23" customWidth="1"/>
    <col min="1792" max="1792" width="6.5703125" style="23" bestFit="1" customWidth="1"/>
    <col min="1793" max="1793" width="5" style="23" bestFit="1" customWidth="1"/>
    <col min="1794" max="1794" width="5.140625" style="23" customWidth="1"/>
    <col min="1795" max="1795" width="7.42578125" style="23" bestFit="1" customWidth="1"/>
    <col min="1796" max="1796" width="5.7109375" style="23" bestFit="1" customWidth="1"/>
    <col min="1797" max="1797" width="5.7109375" style="23" customWidth="1"/>
    <col min="1798" max="1798" width="7.42578125" style="23" bestFit="1" customWidth="1"/>
    <col min="1799" max="1799" width="5.7109375" style="23" bestFit="1" customWidth="1"/>
    <col min="1800" max="1800" width="5" style="23" customWidth="1"/>
    <col min="1801" max="1801" width="6.28515625" style="23" customWidth="1"/>
    <col min="1802" max="1802" width="5.7109375" style="23" bestFit="1" customWidth="1"/>
    <col min="1803" max="1804" width="6.5703125" style="23" bestFit="1" customWidth="1"/>
    <col min="1805" max="1805" width="5.85546875" style="23" customWidth="1"/>
    <col min="1806" max="1806" width="9.85546875" style="23" customWidth="1"/>
    <col min="1807" max="1807" width="10.85546875" style="23" bestFit="1" customWidth="1"/>
    <col min="1808" max="2045" width="9.140625" style="23"/>
    <col min="2046" max="2046" width="8.28515625" style="23" customWidth="1"/>
    <col min="2047" max="2047" width="5.42578125" style="23" customWidth="1"/>
    <col min="2048" max="2048" width="6.5703125" style="23" bestFit="1" customWidth="1"/>
    <col min="2049" max="2049" width="5" style="23" bestFit="1" customWidth="1"/>
    <col min="2050" max="2050" width="5.140625" style="23" customWidth="1"/>
    <col min="2051" max="2051" width="7.42578125" style="23" bestFit="1" customWidth="1"/>
    <col min="2052" max="2052" width="5.7109375" style="23" bestFit="1" customWidth="1"/>
    <col min="2053" max="2053" width="5.7109375" style="23" customWidth="1"/>
    <col min="2054" max="2054" width="7.42578125" style="23" bestFit="1" customWidth="1"/>
    <col min="2055" max="2055" width="5.7109375" style="23" bestFit="1" customWidth="1"/>
    <col min="2056" max="2056" width="5" style="23" customWidth="1"/>
    <col min="2057" max="2057" width="6.28515625" style="23" customWidth="1"/>
    <col min="2058" max="2058" width="5.7109375" style="23" bestFit="1" customWidth="1"/>
    <col min="2059" max="2060" width="6.5703125" style="23" bestFit="1" customWidth="1"/>
    <col min="2061" max="2061" width="5.85546875" style="23" customWidth="1"/>
    <col min="2062" max="2062" width="9.85546875" style="23" customWidth="1"/>
    <col min="2063" max="2063" width="10.85546875" style="23" bestFit="1" customWidth="1"/>
    <col min="2064" max="2301" width="9.140625" style="23"/>
    <col min="2302" max="2302" width="8.28515625" style="23" customWidth="1"/>
    <col min="2303" max="2303" width="5.42578125" style="23" customWidth="1"/>
    <col min="2304" max="2304" width="6.5703125" style="23" bestFit="1" customWidth="1"/>
    <col min="2305" max="2305" width="5" style="23" bestFit="1" customWidth="1"/>
    <col min="2306" max="2306" width="5.140625" style="23" customWidth="1"/>
    <col min="2307" max="2307" width="7.42578125" style="23" bestFit="1" customWidth="1"/>
    <col min="2308" max="2308" width="5.7109375" style="23" bestFit="1" customWidth="1"/>
    <col min="2309" max="2309" width="5.7109375" style="23" customWidth="1"/>
    <col min="2310" max="2310" width="7.42578125" style="23" bestFit="1" customWidth="1"/>
    <col min="2311" max="2311" width="5.7109375" style="23" bestFit="1" customWidth="1"/>
    <col min="2312" max="2312" width="5" style="23" customWidth="1"/>
    <col min="2313" max="2313" width="6.28515625" style="23" customWidth="1"/>
    <col min="2314" max="2314" width="5.7109375" style="23" bestFit="1" customWidth="1"/>
    <col min="2315" max="2316" width="6.5703125" style="23" bestFit="1" customWidth="1"/>
    <col min="2317" max="2317" width="5.85546875" style="23" customWidth="1"/>
    <col min="2318" max="2318" width="9.85546875" style="23" customWidth="1"/>
    <col min="2319" max="2319" width="10.85546875" style="23" bestFit="1" customWidth="1"/>
    <col min="2320" max="2557" width="9.140625" style="23"/>
    <col min="2558" max="2558" width="8.28515625" style="23" customWidth="1"/>
    <col min="2559" max="2559" width="5.42578125" style="23" customWidth="1"/>
    <col min="2560" max="2560" width="6.5703125" style="23" bestFit="1" customWidth="1"/>
    <col min="2561" max="2561" width="5" style="23" bestFit="1" customWidth="1"/>
    <col min="2562" max="2562" width="5.140625" style="23" customWidth="1"/>
    <col min="2563" max="2563" width="7.42578125" style="23" bestFit="1" customWidth="1"/>
    <col min="2564" max="2564" width="5.7109375" style="23" bestFit="1" customWidth="1"/>
    <col min="2565" max="2565" width="5.7109375" style="23" customWidth="1"/>
    <col min="2566" max="2566" width="7.42578125" style="23" bestFit="1" customWidth="1"/>
    <col min="2567" max="2567" width="5.7109375" style="23" bestFit="1" customWidth="1"/>
    <col min="2568" max="2568" width="5" style="23" customWidth="1"/>
    <col min="2569" max="2569" width="6.28515625" style="23" customWidth="1"/>
    <col min="2570" max="2570" width="5.7109375" style="23" bestFit="1" customWidth="1"/>
    <col min="2571" max="2572" width="6.5703125" style="23" bestFit="1" customWidth="1"/>
    <col min="2573" max="2573" width="5.85546875" style="23" customWidth="1"/>
    <col min="2574" max="2574" width="9.85546875" style="23" customWidth="1"/>
    <col min="2575" max="2575" width="10.85546875" style="23" bestFit="1" customWidth="1"/>
    <col min="2576" max="2813" width="9.140625" style="23"/>
    <col min="2814" max="2814" width="8.28515625" style="23" customWidth="1"/>
    <col min="2815" max="2815" width="5.42578125" style="23" customWidth="1"/>
    <col min="2816" max="2816" width="6.5703125" style="23" bestFit="1" customWidth="1"/>
    <col min="2817" max="2817" width="5" style="23" bestFit="1" customWidth="1"/>
    <col min="2818" max="2818" width="5.140625" style="23" customWidth="1"/>
    <col min="2819" max="2819" width="7.42578125" style="23" bestFit="1" customWidth="1"/>
    <col min="2820" max="2820" width="5.7109375" style="23" bestFit="1" customWidth="1"/>
    <col min="2821" max="2821" width="5.7109375" style="23" customWidth="1"/>
    <col min="2822" max="2822" width="7.42578125" style="23" bestFit="1" customWidth="1"/>
    <col min="2823" max="2823" width="5.7109375" style="23" bestFit="1" customWidth="1"/>
    <col min="2824" max="2824" width="5" style="23" customWidth="1"/>
    <col min="2825" max="2825" width="6.28515625" style="23" customWidth="1"/>
    <col min="2826" max="2826" width="5.7109375" style="23" bestFit="1" customWidth="1"/>
    <col min="2827" max="2828" width="6.5703125" style="23" bestFit="1" customWidth="1"/>
    <col min="2829" max="2829" width="5.85546875" style="23" customWidth="1"/>
    <col min="2830" max="2830" width="9.85546875" style="23" customWidth="1"/>
    <col min="2831" max="2831" width="10.85546875" style="23" bestFit="1" customWidth="1"/>
    <col min="2832" max="3069" width="9.140625" style="23"/>
    <col min="3070" max="3070" width="8.28515625" style="23" customWidth="1"/>
    <col min="3071" max="3071" width="5.42578125" style="23" customWidth="1"/>
    <col min="3072" max="3072" width="6.5703125" style="23" bestFit="1" customWidth="1"/>
    <col min="3073" max="3073" width="5" style="23" bestFit="1" customWidth="1"/>
    <col min="3074" max="3074" width="5.140625" style="23" customWidth="1"/>
    <col min="3075" max="3075" width="7.42578125" style="23" bestFit="1" customWidth="1"/>
    <col min="3076" max="3076" width="5.7109375" style="23" bestFit="1" customWidth="1"/>
    <col min="3077" max="3077" width="5.7109375" style="23" customWidth="1"/>
    <col min="3078" max="3078" width="7.42578125" style="23" bestFit="1" customWidth="1"/>
    <col min="3079" max="3079" width="5.7109375" style="23" bestFit="1" customWidth="1"/>
    <col min="3080" max="3080" width="5" style="23" customWidth="1"/>
    <col min="3081" max="3081" width="6.28515625" style="23" customWidth="1"/>
    <col min="3082" max="3082" width="5.7109375" style="23" bestFit="1" customWidth="1"/>
    <col min="3083" max="3084" width="6.5703125" style="23" bestFit="1" customWidth="1"/>
    <col min="3085" max="3085" width="5.85546875" style="23" customWidth="1"/>
    <col min="3086" max="3086" width="9.85546875" style="23" customWidth="1"/>
    <col min="3087" max="3087" width="10.85546875" style="23" bestFit="1" customWidth="1"/>
    <col min="3088" max="3325" width="9.140625" style="23"/>
    <col min="3326" max="3326" width="8.28515625" style="23" customWidth="1"/>
    <col min="3327" max="3327" width="5.42578125" style="23" customWidth="1"/>
    <col min="3328" max="3328" width="6.5703125" style="23" bestFit="1" customWidth="1"/>
    <col min="3329" max="3329" width="5" style="23" bestFit="1" customWidth="1"/>
    <col min="3330" max="3330" width="5.140625" style="23" customWidth="1"/>
    <col min="3331" max="3331" width="7.42578125" style="23" bestFit="1" customWidth="1"/>
    <col min="3332" max="3332" width="5.7109375" style="23" bestFit="1" customWidth="1"/>
    <col min="3333" max="3333" width="5.7109375" style="23" customWidth="1"/>
    <col min="3334" max="3334" width="7.42578125" style="23" bestFit="1" customWidth="1"/>
    <col min="3335" max="3335" width="5.7109375" style="23" bestFit="1" customWidth="1"/>
    <col min="3336" max="3336" width="5" style="23" customWidth="1"/>
    <col min="3337" max="3337" width="6.28515625" style="23" customWidth="1"/>
    <col min="3338" max="3338" width="5.7109375" style="23" bestFit="1" customWidth="1"/>
    <col min="3339" max="3340" width="6.5703125" style="23" bestFit="1" customWidth="1"/>
    <col min="3341" max="3341" width="5.85546875" style="23" customWidth="1"/>
    <col min="3342" max="3342" width="9.85546875" style="23" customWidth="1"/>
    <col min="3343" max="3343" width="10.85546875" style="23" bestFit="1" customWidth="1"/>
    <col min="3344" max="3581" width="9.140625" style="23"/>
    <col min="3582" max="3582" width="8.28515625" style="23" customWidth="1"/>
    <col min="3583" max="3583" width="5.42578125" style="23" customWidth="1"/>
    <col min="3584" max="3584" width="6.5703125" style="23" bestFit="1" customWidth="1"/>
    <col min="3585" max="3585" width="5" style="23" bestFit="1" customWidth="1"/>
    <col min="3586" max="3586" width="5.140625" style="23" customWidth="1"/>
    <col min="3587" max="3587" width="7.42578125" style="23" bestFit="1" customWidth="1"/>
    <col min="3588" max="3588" width="5.7109375" style="23" bestFit="1" customWidth="1"/>
    <col min="3589" max="3589" width="5.7109375" style="23" customWidth="1"/>
    <col min="3590" max="3590" width="7.42578125" style="23" bestFit="1" customWidth="1"/>
    <col min="3591" max="3591" width="5.7109375" style="23" bestFit="1" customWidth="1"/>
    <col min="3592" max="3592" width="5" style="23" customWidth="1"/>
    <col min="3593" max="3593" width="6.28515625" style="23" customWidth="1"/>
    <col min="3594" max="3594" width="5.7109375" style="23" bestFit="1" customWidth="1"/>
    <col min="3595" max="3596" width="6.5703125" style="23" bestFit="1" customWidth="1"/>
    <col min="3597" max="3597" width="5.85546875" style="23" customWidth="1"/>
    <col min="3598" max="3598" width="9.85546875" style="23" customWidth="1"/>
    <col min="3599" max="3599" width="10.85546875" style="23" bestFit="1" customWidth="1"/>
    <col min="3600" max="3837" width="9.140625" style="23"/>
    <col min="3838" max="3838" width="8.28515625" style="23" customWidth="1"/>
    <col min="3839" max="3839" width="5.42578125" style="23" customWidth="1"/>
    <col min="3840" max="3840" width="6.5703125" style="23" bestFit="1" customWidth="1"/>
    <col min="3841" max="3841" width="5" style="23" bestFit="1" customWidth="1"/>
    <col min="3842" max="3842" width="5.140625" style="23" customWidth="1"/>
    <col min="3843" max="3843" width="7.42578125" style="23" bestFit="1" customWidth="1"/>
    <col min="3844" max="3844" width="5.7109375" style="23" bestFit="1" customWidth="1"/>
    <col min="3845" max="3845" width="5.7109375" style="23" customWidth="1"/>
    <col min="3846" max="3846" width="7.42578125" style="23" bestFit="1" customWidth="1"/>
    <col min="3847" max="3847" width="5.7109375" style="23" bestFit="1" customWidth="1"/>
    <col min="3848" max="3848" width="5" style="23" customWidth="1"/>
    <col min="3849" max="3849" width="6.28515625" style="23" customWidth="1"/>
    <col min="3850" max="3850" width="5.7109375" style="23" bestFit="1" customWidth="1"/>
    <col min="3851" max="3852" width="6.5703125" style="23" bestFit="1" customWidth="1"/>
    <col min="3853" max="3853" width="5.85546875" style="23" customWidth="1"/>
    <col min="3854" max="3854" width="9.85546875" style="23" customWidth="1"/>
    <col min="3855" max="3855" width="10.85546875" style="23" bestFit="1" customWidth="1"/>
    <col min="3856" max="4093" width="9.140625" style="23"/>
    <col min="4094" max="4094" width="8.28515625" style="23" customWidth="1"/>
    <col min="4095" max="4095" width="5.42578125" style="23" customWidth="1"/>
    <col min="4096" max="4096" width="6.5703125" style="23" bestFit="1" customWidth="1"/>
    <col min="4097" max="4097" width="5" style="23" bestFit="1" customWidth="1"/>
    <col min="4098" max="4098" width="5.140625" style="23" customWidth="1"/>
    <col min="4099" max="4099" width="7.42578125" style="23" bestFit="1" customWidth="1"/>
    <col min="4100" max="4100" width="5.7109375" style="23" bestFit="1" customWidth="1"/>
    <col min="4101" max="4101" width="5.7109375" style="23" customWidth="1"/>
    <col min="4102" max="4102" width="7.42578125" style="23" bestFit="1" customWidth="1"/>
    <col min="4103" max="4103" width="5.7109375" style="23" bestFit="1" customWidth="1"/>
    <col min="4104" max="4104" width="5" style="23" customWidth="1"/>
    <col min="4105" max="4105" width="6.28515625" style="23" customWidth="1"/>
    <col min="4106" max="4106" width="5.7109375" style="23" bestFit="1" customWidth="1"/>
    <col min="4107" max="4108" width="6.5703125" style="23" bestFit="1" customWidth="1"/>
    <col min="4109" max="4109" width="5.85546875" style="23" customWidth="1"/>
    <col min="4110" max="4110" width="9.85546875" style="23" customWidth="1"/>
    <col min="4111" max="4111" width="10.85546875" style="23" bestFit="1" customWidth="1"/>
    <col min="4112" max="4349" width="9.140625" style="23"/>
    <col min="4350" max="4350" width="8.28515625" style="23" customWidth="1"/>
    <col min="4351" max="4351" width="5.42578125" style="23" customWidth="1"/>
    <col min="4352" max="4352" width="6.5703125" style="23" bestFit="1" customWidth="1"/>
    <col min="4353" max="4353" width="5" style="23" bestFit="1" customWidth="1"/>
    <col min="4354" max="4354" width="5.140625" style="23" customWidth="1"/>
    <col min="4355" max="4355" width="7.42578125" style="23" bestFit="1" customWidth="1"/>
    <col min="4356" max="4356" width="5.7109375" style="23" bestFit="1" customWidth="1"/>
    <col min="4357" max="4357" width="5.7109375" style="23" customWidth="1"/>
    <col min="4358" max="4358" width="7.42578125" style="23" bestFit="1" customWidth="1"/>
    <col min="4359" max="4359" width="5.7109375" style="23" bestFit="1" customWidth="1"/>
    <col min="4360" max="4360" width="5" style="23" customWidth="1"/>
    <col min="4361" max="4361" width="6.28515625" style="23" customWidth="1"/>
    <col min="4362" max="4362" width="5.7109375" style="23" bestFit="1" customWidth="1"/>
    <col min="4363" max="4364" width="6.5703125" style="23" bestFit="1" customWidth="1"/>
    <col min="4365" max="4365" width="5.85546875" style="23" customWidth="1"/>
    <col min="4366" max="4366" width="9.85546875" style="23" customWidth="1"/>
    <col min="4367" max="4367" width="10.85546875" style="23" bestFit="1" customWidth="1"/>
    <col min="4368" max="4605" width="9.140625" style="23"/>
    <col min="4606" max="4606" width="8.28515625" style="23" customWidth="1"/>
    <col min="4607" max="4607" width="5.42578125" style="23" customWidth="1"/>
    <col min="4608" max="4608" width="6.5703125" style="23" bestFit="1" customWidth="1"/>
    <col min="4609" max="4609" width="5" style="23" bestFit="1" customWidth="1"/>
    <col min="4610" max="4610" width="5.140625" style="23" customWidth="1"/>
    <col min="4611" max="4611" width="7.42578125" style="23" bestFit="1" customWidth="1"/>
    <col min="4612" max="4612" width="5.7109375" style="23" bestFit="1" customWidth="1"/>
    <col min="4613" max="4613" width="5.7109375" style="23" customWidth="1"/>
    <col min="4614" max="4614" width="7.42578125" style="23" bestFit="1" customWidth="1"/>
    <col min="4615" max="4615" width="5.7109375" style="23" bestFit="1" customWidth="1"/>
    <col min="4616" max="4616" width="5" style="23" customWidth="1"/>
    <col min="4617" max="4617" width="6.28515625" style="23" customWidth="1"/>
    <col min="4618" max="4618" width="5.7109375" style="23" bestFit="1" customWidth="1"/>
    <col min="4619" max="4620" width="6.5703125" style="23" bestFit="1" customWidth="1"/>
    <col min="4621" max="4621" width="5.85546875" style="23" customWidth="1"/>
    <col min="4622" max="4622" width="9.85546875" style="23" customWidth="1"/>
    <col min="4623" max="4623" width="10.85546875" style="23" bestFit="1" customWidth="1"/>
    <col min="4624" max="4861" width="9.140625" style="23"/>
    <col min="4862" max="4862" width="8.28515625" style="23" customWidth="1"/>
    <col min="4863" max="4863" width="5.42578125" style="23" customWidth="1"/>
    <col min="4864" max="4864" width="6.5703125" style="23" bestFit="1" customWidth="1"/>
    <col min="4865" max="4865" width="5" style="23" bestFit="1" customWidth="1"/>
    <col min="4866" max="4866" width="5.140625" style="23" customWidth="1"/>
    <col min="4867" max="4867" width="7.42578125" style="23" bestFit="1" customWidth="1"/>
    <col min="4868" max="4868" width="5.7109375" style="23" bestFit="1" customWidth="1"/>
    <col min="4869" max="4869" width="5.7109375" style="23" customWidth="1"/>
    <col min="4870" max="4870" width="7.42578125" style="23" bestFit="1" customWidth="1"/>
    <col min="4871" max="4871" width="5.7109375" style="23" bestFit="1" customWidth="1"/>
    <col min="4872" max="4872" width="5" style="23" customWidth="1"/>
    <col min="4873" max="4873" width="6.28515625" style="23" customWidth="1"/>
    <col min="4874" max="4874" width="5.7109375" style="23" bestFit="1" customWidth="1"/>
    <col min="4875" max="4876" width="6.5703125" style="23" bestFit="1" customWidth="1"/>
    <col min="4877" max="4877" width="5.85546875" style="23" customWidth="1"/>
    <col min="4878" max="4878" width="9.85546875" style="23" customWidth="1"/>
    <col min="4879" max="4879" width="10.85546875" style="23" bestFit="1" customWidth="1"/>
    <col min="4880" max="5117" width="9.140625" style="23"/>
    <col min="5118" max="5118" width="8.28515625" style="23" customWidth="1"/>
    <col min="5119" max="5119" width="5.42578125" style="23" customWidth="1"/>
    <col min="5120" max="5120" width="6.5703125" style="23" bestFit="1" customWidth="1"/>
    <col min="5121" max="5121" width="5" style="23" bestFit="1" customWidth="1"/>
    <col min="5122" max="5122" width="5.140625" style="23" customWidth="1"/>
    <col min="5123" max="5123" width="7.42578125" style="23" bestFit="1" customWidth="1"/>
    <col min="5124" max="5124" width="5.7109375" style="23" bestFit="1" customWidth="1"/>
    <col min="5125" max="5125" width="5.7109375" style="23" customWidth="1"/>
    <col min="5126" max="5126" width="7.42578125" style="23" bestFit="1" customWidth="1"/>
    <col min="5127" max="5127" width="5.7109375" style="23" bestFit="1" customWidth="1"/>
    <col min="5128" max="5128" width="5" style="23" customWidth="1"/>
    <col min="5129" max="5129" width="6.28515625" style="23" customWidth="1"/>
    <col min="5130" max="5130" width="5.7109375" style="23" bestFit="1" customWidth="1"/>
    <col min="5131" max="5132" width="6.5703125" style="23" bestFit="1" customWidth="1"/>
    <col min="5133" max="5133" width="5.85546875" style="23" customWidth="1"/>
    <col min="5134" max="5134" width="9.85546875" style="23" customWidth="1"/>
    <col min="5135" max="5135" width="10.85546875" style="23" bestFit="1" customWidth="1"/>
    <col min="5136" max="5373" width="9.140625" style="23"/>
    <col min="5374" max="5374" width="8.28515625" style="23" customWidth="1"/>
    <col min="5375" max="5375" width="5.42578125" style="23" customWidth="1"/>
    <col min="5376" max="5376" width="6.5703125" style="23" bestFit="1" customWidth="1"/>
    <col min="5377" max="5377" width="5" style="23" bestFit="1" customWidth="1"/>
    <col min="5378" max="5378" width="5.140625" style="23" customWidth="1"/>
    <col min="5379" max="5379" width="7.42578125" style="23" bestFit="1" customWidth="1"/>
    <col min="5380" max="5380" width="5.7109375" style="23" bestFit="1" customWidth="1"/>
    <col min="5381" max="5381" width="5.7109375" style="23" customWidth="1"/>
    <col min="5382" max="5382" width="7.42578125" style="23" bestFit="1" customWidth="1"/>
    <col min="5383" max="5383" width="5.7109375" style="23" bestFit="1" customWidth="1"/>
    <col min="5384" max="5384" width="5" style="23" customWidth="1"/>
    <col min="5385" max="5385" width="6.28515625" style="23" customWidth="1"/>
    <col min="5386" max="5386" width="5.7109375" style="23" bestFit="1" customWidth="1"/>
    <col min="5387" max="5388" width="6.5703125" style="23" bestFit="1" customWidth="1"/>
    <col min="5389" max="5389" width="5.85546875" style="23" customWidth="1"/>
    <col min="5390" max="5390" width="9.85546875" style="23" customWidth="1"/>
    <col min="5391" max="5391" width="10.85546875" style="23" bestFit="1" customWidth="1"/>
    <col min="5392" max="5629" width="9.140625" style="23"/>
    <col min="5630" max="5630" width="8.28515625" style="23" customWidth="1"/>
    <col min="5631" max="5631" width="5.42578125" style="23" customWidth="1"/>
    <col min="5632" max="5632" width="6.5703125" style="23" bestFit="1" customWidth="1"/>
    <col min="5633" max="5633" width="5" style="23" bestFit="1" customWidth="1"/>
    <col min="5634" max="5634" width="5.140625" style="23" customWidth="1"/>
    <col min="5635" max="5635" width="7.42578125" style="23" bestFit="1" customWidth="1"/>
    <col min="5636" max="5636" width="5.7109375" style="23" bestFit="1" customWidth="1"/>
    <col min="5637" max="5637" width="5.7109375" style="23" customWidth="1"/>
    <col min="5638" max="5638" width="7.42578125" style="23" bestFit="1" customWidth="1"/>
    <col min="5639" max="5639" width="5.7109375" style="23" bestFit="1" customWidth="1"/>
    <col min="5640" max="5640" width="5" style="23" customWidth="1"/>
    <col min="5641" max="5641" width="6.28515625" style="23" customWidth="1"/>
    <col min="5642" max="5642" width="5.7109375" style="23" bestFit="1" customWidth="1"/>
    <col min="5643" max="5644" width="6.5703125" style="23" bestFit="1" customWidth="1"/>
    <col min="5645" max="5645" width="5.85546875" style="23" customWidth="1"/>
    <col min="5646" max="5646" width="9.85546875" style="23" customWidth="1"/>
    <col min="5647" max="5647" width="10.85546875" style="23" bestFit="1" customWidth="1"/>
    <col min="5648" max="5885" width="9.140625" style="23"/>
    <col min="5886" max="5886" width="8.28515625" style="23" customWidth="1"/>
    <col min="5887" max="5887" width="5.42578125" style="23" customWidth="1"/>
    <col min="5888" max="5888" width="6.5703125" style="23" bestFit="1" customWidth="1"/>
    <col min="5889" max="5889" width="5" style="23" bestFit="1" customWidth="1"/>
    <col min="5890" max="5890" width="5.140625" style="23" customWidth="1"/>
    <col min="5891" max="5891" width="7.42578125" style="23" bestFit="1" customWidth="1"/>
    <col min="5892" max="5892" width="5.7109375" style="23" bestFit="1" customWidth="1"/>
    <col min="5893" max="5893" width="5.7109375" style="23" customWidth="1"/>
    <col min="5894" max="5894" width="7.42578125" style="23" bestFit="1" customWidth="1"/>
    <col min="5895" max="5895" width="5.7109375" style="23" bestFit="1" customWidth="1"/>
    <col min="5896" max="5896" width="5" style="23" customWidth="1"/>
    <col min="5897" max="5897" width="6.28515625" style="23" customWidth="1"/>
    <col min="5898" max="5898" width="5.7109375" style="23" bestFit="1" customWidth="1"/>
    <col min="5899" max="5900" width="6.5703125" style="23" bestFit="1" customWidth="1"/>
    <col min="5901" max="5901" width="5.85546875" style="23" customWidth="1"/>
    <col min="5902" max="5902" width="9.85546875" style="23" customWidth="1"/>
    <col min="5903" max="5903" width="10.85546875" style="23" bestFit="1" customWidth="1"/>
    <col min="5904" max="6141" width="9.140625" style="23"/>
    <col min="6142" max="6142" width="8.28515625" style="23" customWidth="1"/>
    <col min="6143" max="6143" width="5.42578125" style="23" customWidth="1"/>
    <col min="6144" max="6144" width="6.5703125" style="23" bestFit="1" customWidth="1"/>
    <col min="6145" max="6145" width="5" style="23" bestFit="1" customWidth="1"/>
    <col min="6146" max="6146" width="5.140625" style="23" customWidth="1"/>
    <col min="6147" max="6147" width="7.42578125" style="23" bestFit="1" customWidth="1"/>
    <col min="6148" max="6148" width="5.7109375" style="23" bestFit="1" customWidth="1"/>
    <col min="6149" max="6149" width="5.7109375" style="23" customWidth="1"/>
    <col min="6150" max="6150" width="7.42578125" style="23" bestFit="1" customWidth="1"/>
    <col min="6151" max="6151" width="5.7109375" style="23" bestFit="1" customWidth="1"/>
    <col min="6152" max="6152" width="5" style="23" customWidth="1"/>
    <col min="6153" max="6153" width="6.28515625" style="23" customWidth="1"/>
    <col min="6154" max="6154" width="5.7109375" style="23" bestFit="1" customWidth="1"/>
    <col min="6155" max="6156" width="6.5703125" style="23" bestFit="1" customWidth="1"/>
    <col min="6157" max="6157" width="5.85546875" style="23" customWidth="1"/>
    <col min="6158" max="6158" width="9.85546875" style="23" customWidth="1"/>
    <col min="6159" max="6159" width="10.85546875" style="23" bestFit="1" customWidth="1"/>
    <col min="6160" max="6397" width="9.140625" style="23"/>
    <col min="6398" max="6398" width="8.28515625" style="23" customWidth="1"/>
    <col min="6399" max="6399" width="5.42578125" style="23" customWidth="1"/>
    <col min="6400" max="6400" width="6.5703125" style="23" bestFit="1" customWidth="1"/>
    <col min="6401" max="6401" width="5" style="23" bestFit="1" customWidth="1"/>
    <col min="6402" max="6402" width="5.140625" style="23" customWidth="1"/>
    <col min="6403" max="6403" width="7.42578125" style="23" bestFit="1" customWidth="1"/>
    <col min="6404" max="6404" width="5.7109375" style="23" bestFit="1" customWidth="1"/>
    <col min="6405" max="6405" width="5.7109375" style="23" customWidth="1"/>
    <col min="6406" max="6406" width="7.42578125" style="23" bestFit="1" customWidth="1"/>
    <col min="6407" max="6407" width="5.7109375" style="23" bestFit="1" customWidth="1"/>
    <col min="6408" max="6408" width="5" style="23" customWidth="1"/>
    <col min="6409" max="6409" width="6.28515625" style="23" customWidth="1"/>
    <col min="6410" max="6410" width="5.7109375" style="23" bestFit="1" customWidth="1"/>
    <col min="6411" max="6412" width="6.5703125" style="23" bestFit="1" customWidth="1"/>
    <col min="6413" max="6413" width="5.85546875" style="23" customWidth="1"/>
    <col min="6414" max="6414" width="9.85546875" style="23" customWidth="1"/>
    <col min="6415" max="6415" width="10.85546875" style="23" bestFit="1" customWidth="1"/>
    <col min="6416" max="6653" width="9.140625" style="23"/>
    <col min="6654" max="6654" width="8.28515625" style="23" customWidth="1"/>
    <col min="6655" max="6655" width="5.42578125" style="23" customWidth="1"/>
    <col min="6656" max="6656" width="6.5703125" style="23" bestFit="1" customWidth="1"/>
    <col min="6657" max="6657" width="5" style="23" bestFit="1" customWidth="1"/>
    <col min="6658" max="6658" width="5.140625" style="23" customWidth="1"/>
    <col min="6659" max="6659" width="7.42578125" style="23" bestFit="1" customWidth="1"/>
    <col min="6660" max="6660" width="5.7109375" style="23" bestFit="1" customWidth="1"/>
    <col min="6661" max="6661" width="5.7109375" style="23" customWidth="1"/>
    <col min="6662" max="6662" width="7.42578125" style="23" bestFit="1" customWidth="1"/>
    <col min="6663" max="6663" width="5.7109375" style="23" bestFit="1" customWidth="1"/>
    <col min="6664" max="6664" width="5" style="23" customWidth="1"/>
    <col min="6665" max="6665" width="6.28515625" style="23" customWidth="1"/>
    <col min="6666" max="6666" width="5.7109375" style="23" bestFit="1" customWidth="1"/>
    <col min="6667" max="6668" width="6.5703125" style="23" bestFit="1" customWidth="1"/>
    <col min="6669" max="6669" width="5.85546875" style="23" customWidth="1"/>
    <col min="6670" max="6670" width="9.85546875" style="23" customWidth="1"/>
    <col min="6671" max="6671" width="10.85546875" style="23" bestFit="1" customWidth="1"/>
    <col min="6672" max="6909" width="9.140625" style="23"/>
    <col min="6910" max="6910" width="8.28515625" style="23" customWidth="1"/>
    <col min="6911" max="6911" width="5.42578125" style="23" customWidth="1"/>
    <col min="6912" max="6912" width="6.5703125" style="23" bestFit="1" customWidth="1"/>
    <col min="6913" max="6913" width="5" style="23" bestFit="1" customWidth="1"/>
    <col min="6914" max="6914" width="5.140625" style="23" customWidth="1"/>
    <col min="6915" max="6915" width="7.42578125" style="23" bestFit="1" customWidth="1"/>
    <col min="6916" max="6916" width="5.7109375" style="23" bestFit="1" customWidth="1"/>
    <col min="6917" max="6917" width="5.7109375" style="23" customWidth="1"/>
    <col min="6918" max="6918" width="7.42578125" style="23" bestFit="1" customWidth="1"/>
    <col min="6919" max="6919" width="5.7109375" style="23" bestFit="1" customWidth="1"/>
    <col min="6920" max="6920" width="5" style="23" customWidth="1"/>
    <col min="6921" max="6921" width="6.28515625" style="23" customWidth="1"/>
    <col min="6922" max="6922" width="5.7109375" style="23" bestFit="1" customWidth="1"/>
    <col min="6923" max="6924" width="6.5703125" style="23" bestFit="1" customWidth="1"/>
    <col min="6925" max="6925" width="5.85546875" style="23" customWidth="1"/>
    <col min="6926" max="6926" width="9.85546875" style="23" customWidth="1"/>
    <col min="6927" max="6927" width="10.85546875" style="23" bestFit="1" customWidth="1"/>
    <col min="6928" max="7165" width="9.140625" style="23"/>
    <col min="7166" max="7166" width="8.28515625" style="23" customWidth="1"/>
    <col min="7167" max="7167" width="5.42578125" style="23" customWidth="1"/>
    <col min="7168" max="7168" width="6.5703125" style="23" bestFit="1" customWidth="1"/>
    <col min="7169" max="7169" width="5" style="23" bestFit="1" customWidth="1"/>
    <col min="7170" max="7170" width="5.140625" style="23" customWidth="1"/>
    <col min="7171" max="7171" width="7.42578125" style="23" bestFit="1" customWidth="1"/>
    <col min="7172" max="7172" width="5.7109375" style="23" bestFit="1" customWidth="1"/>
    <col min="7173" max="7173" width="5.7109375" style="23" customWidth="1"/>
    <col min="7174" max="7174" width="7.42578125" style="23" bestFit="1" customWidth="1"/>
    <col min="7175" max="7175" width="5.7109375" style="23" bestFit="1" customWidth="1"/>
    <col min="7176" max="7176" width="5" style="23" customWidth="1"/>
    <col min="7177" max="7177" width="6.28515625" style="23" customWidth="1"/>
    <col min="7178" max="7178" width="5.7109375" style="23" bestFit="1" customWidth="1"/>
    <col min="7179" max="7180" width="6.5703125" style="23" bestFit="1" customWidth="1"/>
    <col min="7181" max="7181" width="5.85546875" style="23" customWidth="1"/>
    <col min="7182" max="7182" width="9.85546875" style="23" customWidth="1"/>
    <col min="7183" max="7183" width="10.85546875" style="23" bestFit="1" customWidth="1"/>
    <col min="7184" max="7421" width="9.140625" style="23"/>
    <col min="7422" max="7422" width="8.28515625" style="23" customWidth="1"/>
    <col min="7423" max="7423" width="5.42578125" style="23" customWidth="1"/>
    <col min="7424" max="7424" width="6.5703125" style="23" bestFit="1" customWidth="1"/>
    <col min="7425" max="7425" width="5" style="23" bestFit="1" customWidth="1"/>
    <col min="7426" max="7426" width="5.140625" style="23" customWidth="1"/>
    <col min="7427" max="7427" width="7.42578125" style="23" bestFit="1" customWidth="1"/>
    <col min="7428" max="7428" width="5.7109375" style="23" bestFit="1" customWidth="1"/>
    <col min="7429" max="7429" width="5.7109375" style="23" customWidth="1"/>
    <col min="7430" max="7430" width="7.42578125" style="23" bestFit="1" customWidth="1"/>
    <col min="7431" max="7431" width="5.7109375" style="23" bestFit="1" customWidth="1"/>
    <col min="7432" max="7432" width="5" style="23" customWidth="1"/>
    <col min="7433" max="7433" width="6.28515625" style="23" customWidth="1"/>
    <col min="7434" max="7434" width="5.7109375" style="23" bestFit="1" customWidth="1"/>
    <col min="7435" max="7436" width="6.5703125" style="23" bestFit="1" customWidth="1"/>
    <col min="7437" max="7437" width="5.85546875" style="23" customWidth="1"/>
    <col min="7438" max="7438" width="9.85546875" style="23" customWidth="1"/>
    <col min="7439" max="7439" width="10.85546875" style="23" bestFit="1" customWidth="1"/>
    <col min="7440" max="7677" width="9.140625" style="23"/>
    <col min="7678" max="7678" width="8.28515625" style="23" customWidth="1"/>
    <col min="7679" max="7679" width="5.42578125" style="23" customWidth="1"/>
    <col min="7680" max="7680" width="6.5703125" style="23" bestFit="1" customWidth="1"/>
    <col min="7681" max="7681" width="5" style="23" bestFit="1" customWidth="1"/>
    <col min="7682" max="7682" width="5.140625" style="23" customWidth="1"/>
    <col min="7683" max="7683" width="7.42578125" style="23" bestFit="1" customWidth="1"/>
    <col min="7684" max="7684" width="5.7109375" style="23" bestFit="1" customWidth="1"/>
    <col min="7685" max="7685" width="5.7109375" style="23" customWidth="1"/>
    <col min="7686" max="7686" width="7.42578125" style="23" bestFit="1" customWidth="1"/>
    <col min="7687" max="7687" width="5.7109375" style="23" bestFit="1" customWidth="1"/>
    <col min="7688" max="7688" width="5" style="23" customWidth="1"/>
    <col min="7689" max="7689" width="6.28515625" style="23" customWidth="1"/>
    <col min="7690" max="7690" width="5.7109375" style="23" bestFit="1" customWidth="1"/>
    <col min="7691" max="7692" width="6.5703125" style="23" bestFit="1" customWidth="1"/>
    <col min="7693" max="7693" width="5.85546875" style="23" customWidth="1"/>
    <col min="7694" max="7694" width="9.85546875" style="23" customWidth="1"/>
    <col min="7695" max="7695" width="10.85546875" style="23" bestFit="1" customWidth="1"/>
    <col min="7696" max="7933" width="9.140625" style="23"/>
    <col min="7934" max="7934" width="8.28515625" style="23" customWidth="1"/>
    <col min="7935" max="7935" width="5.42578125" style="23" customWidth="1"/>
    <col min="7936" max="7936" width="6.5703125" style="23" bestFit="1" customWidth="1"/>
    <col min="7937" max="7937" width="5" style="23" bestFit="1" customWidth="1"/>
    <col min="7938" max="7938" width="5.140625" style="23" customWidth="1"/>
    <col min="7939" max="7939" width="7.42578125" style="23" bestFit="1" customWidth="1"/>
    <col min="7940" max="7940" width="5.7109375" style="23" bestFit="1" customWidth="1"/>
    <col min="7941" max="7941" width="5.7109375" style="23" customWidth="1"/>
    <col min="7942" max="7942" width="7.42578125" style="23" bestFit="1" customWidth="1"/>
    <col min="7943" max="7943" width="5.7109375" style="23" bestFit="1" customWidth="1"/>
    <col min="7944" max="7944" width="5" style="23" customWidth="1"/>
    <col min="7945" max="7945" width="6.28515625" style="23" customWidth="1"/>
    <col min="7946" max="7946" width="5.7109375" style="23" bestFit="1" customWidth="1"/>
    <col min="7947" max="7948" width="6.5703125" style="23" bestFit="1" customWidth="1"/>
    <col min="7949" max="7949" width="5.85546875" style="23" customWidth="1"/>
    <col min="7950" max="7950" width="9.85546875" style="23" customWidth="1"/>
    <col min="7951" max="7951" width="10.85546875" style="23" bestFit="1" customWidth="1"/>
    <col min="7952" max="8189" width="9.140625" style="23"/>
    <col min="8190" max="8190" width="8.28515625" style="23" customWidth="1"/>
    <col min="8191" max="8191" width="5.42578125" style="23" customWidth="1"/>
    <col min="8192" max="8192" width="6.5703125" style="23" bestFit="1" customWidth="1"/>
    <col min="8193" max="8193" width="5" style="23" bestFit="1" customWidth="1"/>
    <col min="8194" max="8194" width="5.140625" style="23" customWidth="1"/>
    <col min="8195" max="8195" width="7.42578125" style="23" bestFit="1" customWidth="1"/>
    <col min="8196" max="8196" width="5.7109375" style="23" bestFit="1" customWidth="1"/>
    <col min="8197" max="8197" width="5.7109375" style="23" customWidth="1"/>
    <col min="8198" max="8198" width="7.42578125" style="23" bestFit="1" customWidth="1"/>
    <col min="8199" max="8199" width="5.7109375" style="23" bestFit="1" customWidth="1"/>
    <col min="8200" max="8200" width="5" style="23" customWidth="1"/>
    <col min="8201" max="8201" width="6.28515625" style="23" customWidth="1"/>
    <col min="8202" max="8202" width="5.7109375" style="23" bestFit="1" customWidth="1"/>
    <col min="8203" max="8204" width="6.5703125" style="23" bestFit="1" customWidth="1"/>
    <col min="8205" max="8205" width="5.85546875" style="23" customWidth="1"/>
    <col min="8206" max="8206" width="9.85546875" style="23" customWidth="1"/>
    <col min="8207" max="8207" width="10.85546875" style="23" bestFit="1" customWidth="1"/>
    <col min="8208" max="8445" width="9.140625" style="23"/>
    <col min="8446" max="8446" width="8.28515625" style="23" customWidth="1"/>
    <col min="8447" max="8447" width="5.42578125" style="23" customWidth="1"/>
    <col min="8448" max="8448" width="6.5703125" style="23" bestFit="1" customWidth="1"/>
    <col min="8449" max="8449" width="5" style="23" bestFit="1" customWidth="1"/>
    <col min="8450" max="8450" width="5.140625" style="23" customWidth="1"/>
    <col min="8451" max="8451" width="7.42578125" style="23" bestFit="1" customWidth="1"/>
    <col min="8452" max="8452" width="5.7109375" style="23" bestFit="1" customWidth="1"/>
    <col min="8453" max="8453" width="5.7109375" style="23" customWidth="1"/>
    <col min="8454" max="8454" width="7.42578125" style="23" bestFit="1" customWidth="1"/>
    <col min="8455" max="8455" width="5.7109375" style="23" bestFit="1" customWidth="1"/>
    <col min="8456" max="8456" width="5" style="23" customWidth="1"/>
    <col min="8457" max="8457" width="6.28515625" style="23" customWidth="1"/>
    <col min="8458" max="8458" width="5.7109375" style="23" bestFit="1" customWidth="1"/>
    <col min="8459" max="8460" width="6.5703125" style="23" bestFit="1" customWidth="1"/>
    <col min="8461" max="8461" width="5.85546875" style="23" customWidth="1"/>
    <col min="8462" max="8462" width="9.85546875" style="23" customWidth="1"/>
    <col min="8463" max="8463" width="10.85546875" style="23" bestFit="1" customWidth="1"/>
    <col min="8464" max="8701" width="9.140625" style="23"/>
    <col min="8702" max="8702" width="8.28515625" style="23" customWidth="1"/>
    <col min="8703" max="8703" width="5.42578125" style="23" customWidth="1"/>
    <col min="8704" max="8704" width="6.5703125" style="23" bestFit="1" customWidth="1"/>
    <col min="8705" max="8705" width="5" style="23" bestFit="1" customWidth="1"/>
    <col min="8706" max="8706" width="5.140625" style="23" customWidth="1"/>
    <col min="8707" max="8707" width="7.42578125" style="23" bestFit="1" customWidth="1"/>
    <col min="8708" max="8708" width="5.7109375" style="23" bestFit="1" customWidth="1"/>
    <col min="8709" max="8709" width="5.7109375" style="23" customWidth="1"/>
    <col min="8710" max="8710" width="7.42578125" style="23" bestFit="1" customWidth="1"/>
    <col min="8711" max="8711" width="5.7109375" style="23" bestFit="1" customWidth="1"/>
    <col min="8712" max="8712" width="5" style="23" customWidth="1"/>
    <col min="8713" max="8713" width="6.28515625" style="23" customWidth="1"/>
    <col min="8714" max="8714" width="5.7109375" style="23" bestFit="1" customWidth="1"/>
    <col min="8715" max="8716" width="6.5703125" style="23" bestFit="1" customWidth="1"/>
    <col min="8717" max="8717" width="5.85546875" style="23" customWidth="1"/>
    <col min="8718" max="8718" width="9.85546875" style="23" customWidth="1"/>
    <col min="8719" max="8719" width="10.85546875" style="23" bestFit="1" customWidth="1"/>
    <col min="8720" max="8957" width="9.140625" style="23"/>
    <col min="8958" max="8958" width="8.28515625" style="23" customWidth="1"/>
    <col min="8959" max="8959" width="5.42578125" style="23" customWidth="1"/>
    <col min="8960" max="8960" width="6.5703125" style="23" bestFit="1" customWidth="1"/>
    <col min="8961" max="8961" width="5" style="23" bestFit="1" customWidth="1"/>
    <col min="8962" max="8962" width="5.140625" style="23" customWidth="1"/>
    <col min="8963" max="8963" width="7.42578125" style="23" bestFit="1" customWidth="1"/>
    <col min="8964" max="8964" width="5.7109375" style="23" bestFit="1" customWidth="1"/>
    <col min="8965" max="8965" width="5.7109375" style="23" customWidth="1"/>
    <col min="8966" max="8966" width="7.42578125" style="23" bestFit="1" customWidth="1"/>
    <col min="8967" max="8967" width="5.7109375" style="23" bestFit="1" customWidth="1"/>
    <col min="8968" max="8968" width="5" style="23" customWidth="1"/>
    <col min="8969" max="8969" width="6.28515625" style="23" customWidth="1"/>
    <col min="8970" max="8970" width="5.7109375" style="23" bestFit="1" customWidth="1"/>
    <col min="8971" max="8972" width="6.5703125" style="23" bestFit="1" customWidth="1"/>
    <col min="8973" max="8973" width="5.85546875" style="23" customWidth="1"/>
    <col min="8974" max="8974" width="9.85546875" style="23" customWidth="1"/>
    <col min="8975" max="8975" width="10.85546875" style="23" bestFit="1" customWidth="1"/>
    <col min="8976" max="9213" width="9.140625" style="23"/>
    <col min="9214" max="9214" width="8.28515625" style="23" customWidth="1"/>
    <col min="9215" max="9215" width="5.42578125" style="23" customWidth="1"/>
    <col min="9216" max="9216" width="6.5703125" style="23" bestFit="1" customWidth="1"/>
    <col min="9217" max="9217" width="5" style="23" bestFit="1" customWidth="1"/>
    <col min="9218" max="9218" width="5.140625" style="23" customWidth="1"/>
    <col min="9219" max="9219" width="7.42578125" style="23" bestFit="1" customWidth="1"/>
    <col min="9220" max="9220" width="5.7109375" style="23" bestFit="1" customWidth="1"/>
    <col min="9221" max="9221" width="5.7109375" style="23" customWidth="1"/>
    <col min="9222" max="9222" width="7.42578125" style="23" bestFit="1" customWidth="1"/>
    <col min="9223" max="9223" width="5.7109375" style="23" bestFit="1" customWidth="1"/>
    <col min="9224" max="9224" width="5" style="23" customWidth="1"/>
    <col min="9225" max="9225" width="6.28515625" style="23" customWidth="1"/>
    <col min="9226" max="9226" width="5.7109375" style="23" bestFit="1" customWidth="1"/>
    <col min="9227" max="9228" width="6.5703125" style="23" bestFit="1" customWidth="1"/>
    <col min="9229" max="9229" width="5.85546875" style="23" customWidth="1"/>
    <col min="9230" max="9230" width="9.85546875" style="23" customWidth="1"/>
    <col min="9231" max="9231" width="10.85546875" style="23" bestFit="1" customWidth="1"/>
    <col min="9232" max="9469" width="9.140625" style="23"/>
    <col min="9470" max="9470" width="8.28515625" style="23" customWidth="1"/>
    <col min="9471" max="9471" width="5.42578125" style="23" customWidth="1"/>
    <col min="9472" max="9472" width="6.5703125" style="23" bestFit="1" customWidth="1"/>
    <col min="9473" max="9473" width="5" style="23" bestFit="1" customWidth="1"/>
    <col min="9474" max="9474" width="5.140625" style="23" customWidth="1"/>
    <col min="9475" max="9475" width="7.42578125" style="23" bestFit="1" customWidth="1"/>
    <col min="9476" max="9476" width="5.7109375" style="23" bestFit="1" customWidth="1"/>
    <col min="9477" max="9477" width="5.7109375" style="23" customWidth="1"/>
    <col min="9478" max="9478" width="7.42578125" style="23" bestFit="1" customWidth="1"/>
    <col min="9479" max="9479" width="5.7109375" style="23" bestFit="1" customWidth="1"/>
    <col min="9480" max="9480" width="5" style="23" customWidth="1"/>
    <col min="9481" max="9481" width="6.28515625" style="23" customWidth="1"/>
    <col min="9482" max="9482" width="5.7109375" style="23" bestFit="1" customWidth="1"/>
    <col min="9483" max="9484" width="6.5703125" style="23" bestFit="1" customWidth="1"/>
    <col min="9485" max="9485" width="5.85546875" style="23" customWidth="1"/>
    <col min="9486" max="9486" width="9.85546875" style="23" customWidth="1"/>
    <col min="9487" max="9487" width="10.85546875" style="23" bestFit="1" customWidth="1"/>
    <col min="9488" max="9725" width="9.140625" style="23"/>
    <col min="9726" max="9726" width="8.28515625" style="23" customWidth="1"/>
    <col min="9727" max="9727" width="5.42578125" style="23" customWidth="1"/>
    <col min="9728" max="9728" width="6.5703125" style="23" bestFit="1" customWidth="1"/>
    <col min="9729" max="9729" width="5" style="23" bestFit="1" customWidth="1"/>
    <col min="9730" max="9730" width="5.140625" style="23" customWidth="1"/>
    <col min="9731" max="9731" width="7.42578125" style="23" bestFit="1" customWidth="1"/>
    <col min="9732" max="9732" width="5.7109375" style="23" bestFit="1" customWidth="1"/>
    <col min="9733" max="9733" width="5.7109375" style="23" customWidth="1"/>
    <col min="9734" max="9734" width="7.42578125" style="23" bestFit="1" customWidth="1"/>
    <col min="9735" max="9735" width="5.7109375" style="23" bestFit="1" customWidth="1"/>
    <col min="9736" max="9736" width="5" style="23" customWidth="1"/>
    <col min="9737" max="9737" width="6.28515625" style="23" customWidth="1"/>
    <col min="9738" max="9738" width="5.7109375" style="23" bestFit="1" customWidth="1"/>
    <col min="9739" max="9740" width="6.5703125" style="23" bestFit="1" customWidth="1"/>
    <col min="9741" max="9741" width="5.85546875" style="23" customWidth="1"/>
    <col min="9742" max="9742" width="9.85546875" style="23" customWidth="1"/>
    <col min="9743" max="9743" width="10.85546875" style="23" bestFit="1" customWidth="1"/>
    <col min="9744" max="9981" width="9.140625" style="23"/>
    <col min="9982" max="9982" width="8.28515625" style="23" customWidth="1"/>
    <col min="9983" max="9983" width="5.42578125" style="23" customWidth="1"/>
    <col min="9984" max="9984" width="6.5703125" style="23" bestFit="1" customWidth="1"/>
    <col min="9985" max="9985" width="5" style="23" bestFit="1" customWidth="1"/>
    <col min="9986" max="9986" width="5.140625" style="23" customWidth="1"/>
    <col min="9987" max="9987" width="7.42578125" style="23" bestFit="1" customWidth="1"/>
    <col min="9988" max="9988" width="5.7109375" style="23" bestFit="1" customWidth="1"/>
    <col min="9989" max="9989" width="5.7109375" style="23" customWidth="1"/>
    <col min="9990" max="9990" width="7.42578125" style="23" bestFit="1" customWidth="1"/>
    <col min="9991" max="9991" width="5.7109375" style="23" bestFit="1" customWidth="1"/>
    <col min="9992" max="9992" width="5" style="23" customWidth="1"/>
    <col min="9993" max="9993" width="6.28515625" style="23" customWidth="1"/>
    <col min="9994" max="9994" width="5.7109375" style="23" bestFit="1" customWidth="1"/>
    <col min="9995" max="9996" width="6.5703125" style="23" bestFit="1" customWidth="1"/>
    <col min="9997" max="9997" width="5.85546875" style="23" customWidth="1"/>
    <col min="9998" max="9998" width="9.85546875" style="23" customWidth="1"/>
    <col min="9999" max="9999" width="10.85546875" style="23" bestFit="1" customWidth="1"/>
    <col min="10000" max="10237" width="9.140625" style="23"/>
    <col min="10238" max="10238" width="8.28515625" style="23" customWidth="1"/>
    <col min="10239" max="10239" width="5.42578125" style="23" customWidth="1"/>
    <col min="10240" max="10240" width="6.5703125" style="23" bestFit="1" customWidth="1"/>
    <col min="10241" max="10241" width="5" style="23" bestFit="1" customWidth="1"/>
    <col min="10242" max="10242" width="5.140625" style="23" customWidth="1"/>
    <col min="10243" max="10243" width="7.42578125" style="23" bestFit="1" customWidth="1"/>
    <col min="10244" max="10244" width="5.7109375" style="23" bestFit="1" customWidth="1"/>
    <col min="10245" max="10245" width="5.7109375" style="23" customWidth="1"/>
    <col min="10246" max="10246" width="7.42578125" style="23" bestFit="1" customWidth="1"/>
    <col min="10247" max="10247" width="5.7109375" style="23" bestFit="1" customWidth="1"/>
    <col min="10248" max="10248" width="5" style="23" customWidth="1"/>
    <col min="10249" max="10249" width="6.28515625" style="23" customWidth="1"/>
    <col min="10250" max="10250" width="5.7109375" style="23" bestFit="1" customWidth="1"/>
    <col min="10251" max="10252" width="6.5703125" style="23" bestFit="1" customWidth="1"/>
    <col min="10253" max="10253" width="5.85546875" style="23" customWidth="1"/>
    <col min="10254" max="10254" width="9.85546875" style="23" customWidth="1"/>
    <col min="10255" max="10255" width="10.85546875" style="23" bestFit="1" customWidth="1"/>
    <col min="10256" max="10493" width="9.140625" style="23"/>
    <col min="10494" max="10494" width="8.28515625" style="23" customWidth="1"/>
    <col min="10495" max="10495" width="5.42578125" style="23" customWidth="1"/>
    <col min="10496" max="10496" width="6.5703125" style="23" bestFit="1" customWidth="1"/>
    <col min="10497" max="10497" width="5" style="23" bestFit="1" customWidth="1"/>
    <col min="10498" max="10498" width="5.140625" style="23" customWidth="1"/>
    <col min="10499" max="10499" width="7.42578125" style="23" bestFit="1" customWidth="1"/>
    <col min="10500" max="10500" width="5.7109375" style="23" bestFit="1" customWidth="1"/>
    <col min="10501" max="10501" width="5.7109375" style="23" customWidth="1"/>
    <col min="10502" max="10502" width="7.42578125" style="23" bestFit="1" customWidth="1"/>
    <col min="10503" max="10503" width="5.7109375" style="23" bestFit="1" customWidth="1"/>
    <col min="10504" max="10504" width="5" style="23" customWidth="1"/>
    <col min="10505" max="10505" width="6.28515625" style="23" customWidth="1"/>
    <col min="10506" max="10506" width="5.7109375" style="23" bestFit="1" customWidth="1"/>
    <col min="10507" max="10508" width="6.5703125" style="23" bestFit="1" customWidth="1"/>
    <col min="10509" max="10509" width="5.85546875" style="23" customWidth="1"/>
    <col min="10510" max="10510" width="9.85546875" style="23" customWidth="1"/>
    <col min="10511" max="10511" width="10.85546875" style="23" bestFit="1" customWidth="1"/>
    <col min="10512" max="10749" width="9.140625" style="23"/>
    <col min="10750" max="10750" width="8.28515625" style="23" customWidth="1"/>
    <col min="10751" max="10751" width="5.42578125" style="23" customWidth="1"/>
    <col min="10752" max="10752" width="6.5703125" style="23" bestFit="1" customWidth="1"/>
    <col min="10753" max="10753" width="5" style="23" bestFit="1" customWidth="1"/>
    <col min="10754" max="10754" width="5.140625" style="23" customWidth="1"/>
    <col min="10755" max="10755" width="7.42578125" style="23" bestFit="1" customWidth="1"/>
    <col min="10756" max="10756" width="5.7109375" style="23" bestFit="1" customWidth="1"/>
    <col min="10757" max="10757" width="5.7109375" style="23" customWidth="1"/>
    <col min="10758" max="10758" width="7.42578125" style="23" bestFit="1" customWidth="1"/>
    <col min="10759" max="10759" width="5.7109375" style="23" bestFit="1" customWidth="1"/>
    <col min="10760" max="10760" width="5" style="23" customWidth="1"/>
    <col min="10761" max="10761" width="6.28515625" style="23" customWidth="1"/>
    <col min="10762" max="10762" width="5.7109375" style="23" bestFit="1" customWidth="1"/>
    <col min="10763" max="10764" width="6.5703125" style="23" bestFit="1" customWidth="1"/>
    <col min="10765" max="10765" width="5.85546875" style="23" customWidth="1"/>
    <col min="10766" max="10766" width="9.85546875" style="23" customWidth="1"/>
    <col min="10767" max="10767" width="10.85546875" style="23" bestFit="1" customWidth="1"/>
    <col min="10768" max="11005" width="9.140625" style="23"/>
    <col min="11006" max="11006" width="8.28515625" style="23" customWidth="1"/>
    <col min="11007" max="11007" width="5.42578125" style="23" customWidth="1"/>
    <col min="11008" max="11008" width="6.5703125" style="23" bestFit="1" customWidth="1"/>
    <col min="11009" max="11009" width="5" style="23" bestFit="1" customWidth="1"/>
    <col min="11010" max="11010" width="5.140625" style="23" customWidth="1"/>
    <col min="11011" max="11011" width="7.42578125" style="23" bestFit="1" customWidth="1"/>
    <col min="11012" max="11012" width="5.7109375" style="23" bestFit="1" customWidth="1"/>
    <col min="11013" max="11013" width="5.7109375" style="23" customWidth="1"/>
    <col min="11014" max="11014" width="7.42578125" style="23" bestFit="1" customWidth="1"/>
    <col min="11015" max="11015" width="5.7109375" style="23" bestFit="1" customWidth="1"/>
    <col min="11016" max="11016" width="5" style="23" customWidth="1"/>
    <col min="11017" max="11017" width="6.28515625" style="23" customWidth="1"/>
    <col min="11018" max="11018" width="5.7109375" style="23" bestFit="1" customWidth="1"/>
    <col min="11019" max="11020" width="6.5703125" style="23" bestFit="1" customWidth="1"/>
    <col min="11021" max="11021" width="5.85546875" style="23" customWidth="1"/>
    <col min="11022" max="11022" width="9.85546875" style="23" customWidth="1"/>
    <col min="11023" max="11023" width="10.85546875" style="23" bestFit="1" customWidth="1"/>
    <col min="11024" max="11261" width="9.140625" style="23"/>
    <col min="11262" max="11262" width="8.28515625" style="23" customWidth="1"/>
    <col min="11263" max="11263" width="5.42578125" style="23" customWidth="1"/>
    <col min="11264" max="11264" width="6.5703125" style="23" bestFit="1" customWidth="1"/>
    <col min="11265" max="11265" width="5" style="23" bestFit="1" customWidth="1"/>
    <col min="11266" max="11266" width="5.140625" style="23" customWidth="1"/>
    <col min="11267" max="11267" width="7.42578125" style="23" bestFit="1" customWidth="1"/>
    <col min="11268" max="11268" width="5.7109375" style="23" bestFit="1" customWidth="1"/>
    <col min="11269" max="11269" width="5.7109375" style="23" customWidth="1"/>
    <col min="11270" max="11270" width="7.42578125" style="23" bestFit="1" customWidth="1"/>
    <col min="11271" max="11271" width="5.7109375" style="23" bestFit="1" customWidth="1"/>
    <col min="11272" max="11272" width="5" style="23" customWidth="1"/>
    <col min="11273" max="11273" width="6.28515625" style="23" customWidth="1"/>
    <col min="11274" max="11274" width="5.7109375" style="23" bestFit="1" customWidth="1"/>
    <col min="11275" max="11276" width="6.5703125" style="23" bestFit="1" customWidth="1"/>
    <col min="11277" max="11277" width="5.85546875" style="23" customWidth="1"/>
    <col min="11278" max="11278" width="9.85546875" style="23" customWidth="1"/>
    <col min="11279" max="11279" width="10.85546875" style="23" bestFit="1" customWidth="1"/>
    <col min="11280" max="11517" width="9.140625" style="23"/>
    <col min="11518" max="11518" width="8.28515625" style="23" customWidth="1"/>
    <col min="11519" max="11519" width="5.42578125" style="23" customWidth="1"/>
    <col min="11520" max="11520" width="6.5703125" style="23" bestFit="1" customWidth="1"/>
    <col min="11521" max="11521" width="5" style="23" bestFit="1" customWidth="1"/>
    <col min="11522" max="11522" width="5.140625" style="23" customWidth="1"/>
    <col min="11523" max="11523" width="7.42578125" style="23" bestFit="1" customWidth="1"/>
    <col min="11524" max="11524" width="5.7109375" style="23" bestFit="1" customWidth="1"/>
    <col min="11525" max="11525" width="5.7109375" style="23" customWidth="1"/>
    <col min="11526" max="11526" width="7.42578125" style="23" bestFit="1" customWidth="1"/>
    <col min="11527" max="11527" width="5.7109375" style="23" bestFit="1" customWidth="1"/>
    <col min="11528" max="11528" width="5" style="23" customWidth="1"/>
    <col min="11529" max="11529" width="6.28515625" style="23" customWidth="1"/>
    <col min="11530" max="11530" width="5.7109375" style="23" bestFit="1" customWidth="1"/>
    <col min="11531" max="11532" width="6.5703125" style="23" bestFit="1" customWidth="1"/>
    <col min="11533" max="11533" width="5.85546875" style="23" customWidth="1"/>
    <col min="11534" max="11534" width="9.85546875" style="23" customWidth="1"/>
    <col min="11535" max="11535" width="10.85546875" style="23" bestFit="1" customWidth="1"/>
    <col min="11536" max="11773" width="9.140625" style="23"/>
    <col min="11774" max="11774" width="8.28515625" style="23" customWidth="1"/>
    <col min="11775" max="11775" width="5.42578125" style="23" customWidth="1"/>
    <col min="11776" max="11776" width="6.5703125" style="23" bestFit="1" customWidth="1"/>
    <col min="11777" max="11777" width="5" style="23" bestFit="1" customWidth="1"/>
    <col min="11778" max="11778" width="5.140625" style="23" customWidth="1"/>
    <col min="11779" max="11779" width="7.42578125" style="23" bestFit="1" customWidth="1"/>
    <col min="11780" max="11780" width="5.7109375" style="23" bestFit="1" customWidth="1"/>
    <col min="11781" max="11781" width="5.7109375" style="23" customWidth="1"/>
    <col min="11782" max="11782" width="7.42578125" style="23" bestFit="1" customWidth="1"/>
    <col min="11783" max="11783" width="5.7109375" style="23" bestFit="1" customWidth="1"/>
    <col min="11784" max="11784" width="5" style="23" customWidth="1"/>
    <col min="11785" max="11785" width="6.28515625" style="23" customWidth="1"/>
    <col min="11786" max="11786" width="5.7109375" style="23" bestFit="1" customWidth="1"/>
    <col min="11787" max="11788" width="6.5703125" style="23" bestFit="1" customWidth="1"/>
    <col min="11789" max="11789" width="5.85546875" style="23" customWidth="1"/>
    <col min="11790" max="11790" width="9.85546875" style="23" customWidth="1"/>
    <col min="11791" max="11791" width="10.85546875" style="23" bestFit="1" customWidth="1"/>
    <col min="11792" max="12029" width="9.140625" style="23"/>
    <col min="12030" max="12030" width="8.28515625" style="23" customWidth="1"/>
    <col min="12031" max="12031" width="5.42578125" style="23" customWidth="1"/>
    <col min="12032" max="12032" width="6.5703125" style="23" bestFit="1" customWidth="1"/>
    <col min="12033" max="12033" width="5" style="23" bestFit="1" customWidth="1"/>
    <col min="12034" max="12034" width="5.140625" style="23" customWidth="1"/>
    <col min="12035" max="12035" width="7.42578125" style="23" bestFit="1" customWidth="1"/>
    <col min="12036" max="12036" width="5.7109375" style="23" bestFit="1" customWidth="1"/>
    <col min="12037" max="12037" width="5.7109375" style="23" customWidth="1"/>
    <col min="12038" max="12038" width="7.42578125" style="23" bestFit="1" customWidth="1"/>
    <col min="12039" max="12039" width="5.7109375" style="23" bestFit="1" customWidth="1"/>
    <col min="12040" max="12040" width="5" style="23" customWidth="1"/>
    <col min="12041" max="12041" width="6.28515625" style="23" customWidth="1"/>
    <col min="12042" max="12042" width="5.7109375" style="23" bestFit="1" customWidth="1"/>
    <col min="12043" max="12044" width="6.5703125" style="23" bestFit="1" customWidth="1"/>
    <col min="12045" max="12045" width="5.85546875" style="23" customWidth="1"/>
    <col min="12046" max="12046" width="9.85546875" style="23" customWidth="1"/>
    <col min="12047" max="12047" width="10.85546875" style="23" bestFit="1" customWidth="1"/>
    <col min="12048" max="12285" width="9.140625" style="23"/>
    <col min="12286" max="12286" width="8.28515625" style="23" customWidth="1"/>
    <col min="12287" max="12287" width="5.42578125" style="23" customWidth="1"/>
    <col min="12288" max="12288" width="6.5703125" style="23" bestFit="1" customWidth="1"/>
    <col min="12289" max="12289" width="5" style="23" bestFit="1" customWidth="1"/>
    <col min="12290" max="12290" width="5.140625" style="23" customWidth="1"/>
    <col min="12291" max="12291" width="7.42578125" style="23" bestFit="1" customWidth="1"/>
    <col min="12292" max="12292" width="5.7109375" style="23" bestFit="1" customWidth="1"/>
    <col min="12293" max="12293" width="5.7109375" style="23" customWidth="1"/>
    <col min="12294" max="12294" width="7.42578125" style="23" bestFit="1" customWidth="1"/>
    <col min="12295" max="12295" width="5.7109375" style="23" bestFit="1" customWidth="1"/>
    <col min="12296" max="12296" width="5" style="23" customWidth="1"/>
    <col min="12297" max="12297" width="6.28515625" style="23" customWidth="1"/>
    <col min="12298" max="12298" width="5.7109375" style="23" bestFit="1" customWidth="1"/>
    <col min="12299" max="12300" width="6.5703125" style="23" bestFit="1" customWidth="1"/>
    <col min="12301" max="12301" width="5.85546875" style="23" customWidth="1"/>
    <col min="12302" max="12302" width="9.85546875" style="23" customWidth="1"/>
    <col min="12303" max="12303" width="10.85546875" style="23" bestFit="1" customWidth="1"/>
    <col min="12304" max="12541" width="9.140625" style="23"/>
    <col min="12542" max="12542" width="8.28515625" style="23" customWidth="1"/>
    <col min="12543" max="12543" width="5.42578125" style="23" customWidth="1"/>
    <col min="12544" max="12544" width="6.5703125" style="23" bestFit="1" customWidth="1"/>
    <col min="12545" max="12545" width="5" style="23" bestFit="1" customWidth="1"/>
    <col min="12546" max="12546" width="5.140625" style="23" customWidth="1"/>
    <col min="12547" max="12547" width="7.42578125" style="23" bestFit="1" customWidth="1"/>
    <col min="12548" max="12548" width="5.7109375" style="23" bestFit="1" customWidth="1"/>
    <col min="12549" max="12549" width="5.7109375" style="23" customWidth="1"/>
    <col min="12550" max="12550" width="7.42578125" style="23" bestFit="1" customWidth="1"/>
    <col min="12551" max="12551" width="5.7109375" style="23" bestFit="1" customWidth="1"/>
    <col min="12552" max="12552" width="5" style="23" customWidth="1"/>
    <col min="12553" max="12553" width="6.28515625" style="23" customWidth="1"/>
    <col min="12554" max="12554" width="5.7109375" style="23" bestFit="1" customWidth="1"/>
    <col min="12555" max="12556" width="6.5703125" style="23" bestFit="1" customWidth="1"/>
    <col min="12557" max="12557" width="5.85546875" style="23" customWidth="1"/>
    <col min="12558" max="12558" width="9.85546875" style="23" customWidth="1"/>
    <col min="12559" max="12559" width="10.85546875" style="23" bestFit="1" customWidth="1"/>
    <col min="12560" max="12797" width="9.140625" style="23"/>
    <col min="12798" max="12798" width="8.28515625" style="23" customWidth="1"/>
    <col min="12799" max="12799" width="5.42578125" style="23" customWidth="1"/>
    <col min="12800" max="12800" width="6.5703125" style="23" bestFit="1" customWidth="1"/>
    <col min="12801" max="12801" width="5" style="23" bestFit="1" customWidth="1"/>
    <col min="12802" max="12802" width="5.140625" style="23" customWidth="1"/>
    <col min="12803" max="12803" width="7.42578125" style="23" bestFit="1" customWidth="1"/>
    <col min="12804" max="12804" width="5.7109375" style="23" bestFit="1" customWidth="1"/>
    <col min="12805" max="12805" width="5.7109375" style="23" customWidth="1"/>
    <col min="12806" max="12806" width="7.42578125" style="23" bestFit="1" customWidth="1"/>
    <col min="12807" max="12807" width="5.7109375" style="23" bestFit="1" customWidth="1"/>
    <col min="12808" max="12808" width="5" style="23" customWidth="1"/>
    <col min="12809" max="12809" width="6.28515625" style="23" customWidth="1"/>
    <col min="12810" max="12810" width="5.7109375" style="23" bestFit="1" customWidth="1"/>
    <col min="12811" max="12812" width="6.5703125" style="23" bestFit="1" customWidth="1"/>
    <col min="12813" max="12813" width="5.85546875" style="23" customWidth="1"/>
    <col min="12814" max="12814" width="9.85546875" style="23" customWidth="1"/>
    <col min="12815" max="12815" width="10.85546875" style="23" bestFit="1" customWidth="1"/>
    <col min="12816" max="13053" width="9.140625" style="23"/>
    <col min="13054" max="13054" width="8.28515625" style="23" customWidth="1"/>
    <col min="13055" max="13055" width="5.42578125" style="23" customWidth="1"/>
    <col min="13056" max="13056" width="6.5703125" style="23" bestFit="1" customWidth="1"/>
    <col min="13057" max="13057" width="5" style="23" bestFit="1" customWidth="1"/>
    <col min="13058" max="13058" width="5.140625" style="23" customWidth="1"/>
    <col min="13059" max="13059" width="7.42578125" style="23" bestFit="1" customWidth="1"/>
    <col min="13060" max="13060" width="5.7109375" style="23" bestFit="1" customWidth="1"/>
    <col min="13061" max="13061" width="5.7109375" style="23" customWidth="1"/>
    <col min="13062" max="13062" width="7.42578125" style="23" bestFit="1" customWidth="1"/>
    <col min="13063" max="13063" width="5.7109375" style="23" bestFit="1" customWidth="1"/>
    <col min="13064" max="13064" width="5" style="23" customWidth="1"/>
    <col min="13065" max="13065" width="6.28515625" style="23" customWidth="1"/>
    <col min="13066" max="13066" width="5.7109375" style="23" bestFit="1" customWidth="1"/>
    <col min="13067" max="13068" width="6.5703125" style="23" bestFit="1" customWidth="1"/>
    <col min="13069" max="13069" width="5.85546875" style="23" customWidth="1"/>
    <col min="13070" max="13070" width="9.85546875" style="23" customWidth="1"/>
    <col min="13071" max="13071" width="10.85546875" style="23" bestFit="1" customWidth="1"/>
    <col min="13072" max="13309" width="9.140625" style="23"/>
    <col min="13310" max="13310" width="8.28515625" style="23" customWidth="1"/>
    <col min="13311" max="13311" width="5.42578125" style="23" customWidth="1"/>
    <col min="13312" max="13312" width="6.5703125" style="23" bestFit="1" customWidth="1"/>
    <col min="13313" max="13313" width="5" style="23" bestFit="1" customWidth="1"/>
    <col min="13314" max="13314" width="5.140625" style="23" customWidth="1"/>
    <col min="13315" max="13315" width="7.42578125" style="23" bestFit="1" customWidth="1"/>
    <col min="13316" max="13316" width="5.7109375" style="23" bestFit="1" customWidth="1"/>
    <col min="13317" max="13317" width="5.7109375" style="23" customWidth="1"/>
    <col min="13318" max="13318" width="7.42578125" style="23" bestFit="1" customWidth="1"/>
    <col min="13319" max="13319" width="5.7109375" style="23" bestFit="1" customWidth="1"/>
    <col min="13320" max="13320" width="5" style="23" customWidth="1"/>
    <col min="13321" max="13321" width="6.28515625" style="23" customWidth="1"/>
    <col min="13322" max="13322" width="5.7109375" style="23" bestFit="1" customWidth="1"/>
    <col min="13323" max="13324" width="6.5703125" style="23" bestFit="1" customWidth="1"/>
    <col min="13325" max="13325" width="5.85546875" style="23" customWidth="1"/>
    <col min="13326" max="13326" width="9.85546875" style="23" customWidth="1"/>
    <col min="13327" max="13327" width="10.85546875" style="23" bestFit="1" customWidth="1"/>
    <col min="13328" max="13565" width="9.140625" style="23"/>
    <col min="13566" max="13566" width="8.28515625" style="23" customWidth="1"/>
    <col min="13567" max="13567" width="5.42578125" style="23" customWidth="1"/>
    <col min="13568" max="13568" width="6.5703125" style="23" bestFit="1" customWidth="1"/>
    <col min="13569" max="13569" width="5" style="23" bestFit="1" customWidth="1"/>
    <col min="13570" max="13570" width="5.140625" style="23" customWidth="1"/>
    <col min="13571" max="13571" width="7.42578125" style="23" bestFit="1" customWidth="1"/>
    <col min="13572" max="13572" width="5.7109375" style="23" bestFit="1" customWidth="1"/>
    <col min="13573" max="13573" width="5.7109375" style="23" customWidth="1"/>
    <col min="13574" max="13574" width="7.42578125" style="23" bestFit="1" customWidth="1"/>
    <col min="13575" max="13575" width="5.7109375" style="23" bestFit="1" customWidth="1"/>
    <col min="13576" max="13576" width="5" style="23" customWidth="1"/>
    <col min="13577" max="13577" width="6.28515625" style="23" customWidth="1"/>
    <col min="13578" max="13578" width="5.7109375" style="23" bestFit="1" customWidth="1"/>
    <col min="13579" max="13580" width="6.5703125" style="23" bestFit="1" customWidth="1"/>
    <col min="13581" max="13581" width="5.85546875" style="23" customWidth="1"/>
    <col min="13582" max="13582" width="9.85546875" style="23" customWidth="1"/>
    <col min="13583" max="13583" width="10.85546875" style="23" bestFit="1" customWidth="1"/>
    <col min="13584" max="13821" width="9.140625" style="23"/>
    <col min="13822" max="13822" width="8.28515625" style="23" customWidth="1"/>
    <col min="13823" max="13823" width="5.42578125" style="23" customWidth="1"/>
    <col min="13824" max="13824" width="6.5703125" style="23" bestFit="1" customWidth="1"/>
    <col min="13825" max="13825" width="5" style="23" bestFit="1" customWidth="1"/>
    <col min="13826" max="13826" width="5.140625" style="23" customWidth="1"/>
    <col min="13827" max="13827" width="7.42578125" style="23" bestFit="1" customWidth="1"/>
    <col min="13828" max="13828" width="5.7109375" style="23" bestFit="1" customWidth="1"/>
    <col min="13829" max="13829" width="5.7109375" style="23" customWidth="1"/>
    <col min="13830" max="13830" width="7.42578125" style="23" bestFit="1" customWidth="1"/>
    <col min="13831" max="13831" width="5.7109375" style="23" bestFit="1" customWidth="1"/>
    <col min="13832" max="13832" width="5" style="23" customWidth="1"/>
    <col min="13833" max="13833" width="6.28515625" style="23" customWidth="1"/>
    <col min="13834" max="13834" width="5.7109375" style="23" bestFit="1" customWidth="1"/>
    <col min="13835" max="13836" width="6.5703125" style="23" bestFit="1" customWidth="1"/>
    <col min="13837" max="13837" width="5.85546875" style="23" customWidth="1"/>
    <col min="13838" max="13838" width="9.85546875" style="23" customWidth="1"/>
    <col min="13839" max="13839" width="10.85546875" style="23" bestFit="1" customWidth="1"/>
    <col min="13840" max="14077" width="9.140625" style="23"/>
    <col min="14078" max="14078" width="8.28515625" style="23" customWidth="1"/>
    <col min="14079" max="14079" width="5.42578125" style="23" customWidth="1"/>
    <col min="14080" max="14080" width="6.5703125" style="23" bestFit="1" customWidth="1"/>
    <col min="14081" max="14081" width="5" style="23" bestFit="1" customWidth="1"/>
    <col min="14082" max="14082" width="5.140625" style="23" customWidth="1"/>
    <col min="14083" max="14083" width="7.42578125" style="23" bestFit="1" customWidth="1"/>
    <col min="14084" max="14084" width="5.7109375" style="23" bestFit="1" customWidth="1"/>
    <col min="14085" max="14085" width="5.7109375" style="23" customWidth="1"/>
    <col min="14086" max="14086" width="7.42578125" style="23" bestFit="1" customWidth="1"/>
    <col min="14087" max="14087" width="5.7109375" style="23" bestFit="1" customWidth="1"/>
    <col min="14088" max="14088" width="5" style="23" customWidth="1"/>
    <col min="14089" max="14089" width="6.28515625" style="23" customWidth="1"/>
    <col min="14090" max="14090" width="5.7109375" style="23" bestFit="1" customWidth="1"/>
    <col min="14091" max="14092" width="6.5703125" style="23" bestFit="1" customWidth="1"/>
    <col min="14093" max="14093" width="5.85546875" style="23" customWidth="1"/>
    <col min="14094" max="14094" width="9.85546875" style="23" customWidth="1"/>
    <col min="14095" max="14095" width="10.85546875" style="23" bestFit="1" customWidth="1"/>
    <col min="14096" max="14333" width="9.140625" style="23"/>
    <col min="14334" max="14334" width="8.28515625" style="23" customWidth="1"/>
    <col min="14335" max="14335" width="5.42578125" style="23" customWidth="1"/>
    <col min="14336" max="14336" width="6.5703125" style="23" bestFit="1" customWidth="1"/>
    <col min="14337" max="14337" width="5" style="23" bestFit="1" customWidth="1"/>
    <col min="14338" max="14338" width="5.140625" style="23" customWidth="1"/>
    <col min="14339" max="14339" width="7.42578125" style="23" bestFit="1" customWidth="1"/>
    <col min="14340" max="14340" width="5.7109375" style="23" bestFit="1" customWidth="1"/>
    <col min="14341" max="14341" width="5.7109375" style="23" customWidth="1"/>
    <col min="14342" max="14342" width="7.42578125" style="23" bestFit="1" customWidth="1"/>
    <col min="14343" max="14343" width="5.7109375" style="23" bestFit="1" customWidth="1"/>
    <col min="14344" max="14344" width="5" style="23" customWidth="1"/>
    <col min="14345" max="14345" width="6.28515625" style="23" customWidth="1"/>
    <col min="14346" max="14346" width="5.7109375" style="23" bestFit="1" customWidth="1"/>
    <col min="14347" max="14348" width="6.5703125" style="23" bestFit="1" customWidth="1"/>
    <col min="14349" max="14349" width="5.85546875" style="23" customWidth="1"/>
    <col min="14350" max="14350" width="9.85546875" style="23" customWidth="1"/>
    <col min="14351" max="14351" width="10.85546875" style="23" bestFit="1" customWidth="1"/>
    <col min="14352" max="14589" width="9.140625" style="23"/>
    <col min="14590" max="14590" width="8.28515625" style="23" customWidth="1"/>
    <col min="14591" max="14591" width="5.42578125" style="23" customWidth="1"/>
    <col min="14592" max="14592" width="6.5703125" style="23" bestFit="1" customWidth="1"/>
    <col min="14593" max="14593" width="5" style="23" bestFit="1" customWidth="1"/>
    <col min="14594" max="14594" width="5.140625" style="23" customWidth="1"/>
    <col min="14595" max="14595" width="7.42578125" style="23" bestFit="1" customWidth="1"/>
    <col min="14596" max="14596" width="5.7109375" style="23" bestFit="1" customWidth="1"/>
    <col min="14597" max="14597" width="5.7109375" style="23" customWidth="1"/>
    <col min="14598" max="14598" width="7.42578125" style="23" bestFit="1" customWidth="1"/>
    <col min="14599" max="14599" width="5.7109375" style="23" bestFit="1" customWidth="1"/>
    <col min="14600" max="14600" width="5" style="23" customWidth="1"/>
    <col min="14601" max="14601" width="6.28515625" style="23" customWidth="1"/>
    <col min="14602" max="14602" width="5.7109375" style="23" bestFit="1" customWidth="1"/>
    <col min="14603" max="14604" width="6.5703125" style="23" bestFit="1" customWidth="1"/>
    <col min="14605" max="14605" width="5.85546875" style="23" customWidth="1"/>
    <col min="14606" max="14606" width="9.85546875" style="23" customWidth="1"/>
    <col min="14607" max="14607" width="10.85546875" style="23" bestFit="1" customWidth="1"/>
    <col min="14608" max="14845" width="9.140625" style="23"/>
    <col min="14846" max="14846" width="8.28515625" style="23" customWidth="1"/>
    <col min="14847" max="14847" width="5.42578125" style="23" customWidth="1"/>
    <col min="14848" max="14848" width="6.5703125" style="23" bestFit="1" customWidth="1"/>
    <col min="14849" max="14849" width="5" style="23" bestFit="1" customWidth="1"/>
    <col min="14850" max="14850" width="5.140625" style="23" customWidth="1"/>
    <col min="14851" max="14851" width="7.42578125" style="23" bestFit="1" customWidth="1"/>
    <col min="14852" max="14852" width="5.7109375" style="23" bestFit="1" customWidth="1"/>
    <col min="14853" max="14853" width="5.7109375" style="23" customWidth="1"/>
    <col min="14854" max="14854" width="7.42578125" style="23" bestFit="1" customWidth="1"/>
    <col min="14855" max="14855" width="5.7109375" style="23" bestFit="1" customWidth="1"/>
    <col min="14856" max="14856" width="5" style="23" customWidth="1"/>
    <col min="14857" max="14857" width="6.28515625" style="23" customWidth="1"/>
    <col min="14858" max="14858" width="5.7109375" style="23" bestFit="1" customWidth="1"/>
    <col min="14859" max="14860" width="6.5703125" style="23" bestFit="1" customWidth="1"/>
    <col min="14861" max="14861" width="5.85546875" style="23" customWidth="1"/>
    <col min="14862" max="14862" width="9.85546875" style="23" customWidth="1"/>
    <col min="14863" max="14863" width="10.85546875" style="23" bestFit="1" customWidth="1"/>
    <col min="14864" max="15101" width="9.140625" style="23"/>
    <col min="15102" max="15102" width="8.28515625" style="23" customWidth="1"/>
    <col min="15103" max="15103" width="5.42578125" style="23" customWidth="1"/>
    <col min="15104" max="15104" width="6.5703125" style="23" bestFit="1" customWidth="1"/>
    <col min="15105" max="15105" width="5" style="23" bestFit="1" customWidth="1"/>
    <col min="15106" max="15106" width="5.140625" style="23" customWidth="1"/>
    <col min="15107" max="15107" width="7.42578125" style="23" bestFit="1" customWidth="1"/>
    <col min="15108" max="15108" width="5.7109375" style="23" bestFit="1" customWidth="1"/>
    <col min="15109" max="15109" width="5.7109375" style="23" customWidth="1"/>
    <col min="15110" max="15110" width="7.42578125" style="23" bestFit="1" customWidth="1"/>
    <col min="15111" max="15111" width="5.7109375" style="23" bestFit="1" customWidth="1"/>
    <col min="15112" max="15112" width="5" style="23" customWidth="1"/>
    <col min="15113" max="15113" width="6.28515625" style="23" customWidth="1"/>
    <col min="15114" max="15114" width="5.7109375" style="23" bestFit="1" customWidth="1"/>
    <col min="15115" max="15116" width="6.5703125" style="23" bestFit="1" customWidth="1"/>
    <col min="15117" max="15117" width="5.85546875" style="23" customWidth="1"/>
    <col min="15118" max="15118" width="9.85546875" style="23" customWidth="1"/>
    <col min="15119" max="15119" width="10.85546875" style="23" bestFit="1" customWidth="1"/>
    <col min="15120" max="15357" width="9.140625" style="23"/>
    <col min="15358" max="15358" width="8.28515625" style="23" customWidth="1"/>
    <col min="15359" max="15359" width="5.42578125" style="23" customWidth="1"/>
    <col min="15360" max="15360" width="6.5703125" style="23" bestFit="1" customWidth="1"/>
    <col min="15361" max="15361" width="5" style="23" bestFit="1" customWidth="1"/>
    <col min="15362" max="15362" width="5.140625" style="23" customWidth="1"/>
    <col min="15363" max="15363" width="7.42578125" style="23" bestFit="1" customWidth="1"/>
    <col min="15364" max="15364" width="5.7109375" style="23" bestFit="1" customWidth="1"/>
    <col min="15365" max="15365" width="5.7109375" style="23" customWidth="1"/>
    <col min="15366" max="15366" width="7.42578125" style="23" bestFit="1" customWidth="1"/>
    <col min="15367" max="15367" width="5.7109375" style="23" bestFit="1" customWidth="1"/>
    <col min="15368" max="15368" width="5" style="23" customWidth="1"/>
    <col min="15369" max="15369" width="6.28515625" style="23" customWidth="1"/>
    <col min="15370" max="15370" width="5.7109375" style="23" bestFit="1" customWidth="1"/>
    <col min="15371" max="15372" width="6.5703125" style="23" bestFit="1" customWidth="1"/>
    <col min="15373" max="15373" width="5.85546875" style="23" customWidth="1"/>
    <col min="15374" max="15374" width="9.85546875" style="23" customWidth="1"/>
    <col min="15375" max="15375" width="10.85546875" style="23" bestFit="1" customWidth="1"/>
    <col min="15376" max="15613" width="9.140625" style="23"/>
    <col min="15614" max="15614" width="8.28515625" style="23" customWidth="1"/>
    <col min="15615" max="15615" width="5.42578125" style="23" customWidth="1"/>
    <col min="15616" max="15616" width="6.5703125" style="23" bestFit="1" customWidth="1"/>
    <col min="15617" max="15617" width="5" style="23" bestFit="1" customWidth="1"/>
    <col min="15618" max="15618" width="5.140625" style="23" customWidth="1"/>
    <col min="15619" max="15619" width="7.42578125" style="23" bestFit="1" customWidth="1"/>
    <col min="15620" max="15620" width="5.7109375" style="23" bestFit="1" customWidth="1"/>
    <col min="15621" max="15621" width="5.7109375" style="23" customWidth="1"/>
    <col min="15622" max="15622" width="7.42578125" style="23" bestFit="1" customWidth="1"/>
    <col min="15623" max="15623" width="5.7109375" style="23" bestFit="1" customWidth="1"/>
    <col min="15624" max="15624" width="5" style="23" customWidth="1"/>
    <col min="15625" max="15625" width="6.28515625" style="23" customWidth="1"/>
    <col min="15626" max="15626" width="5.7109375" style="23" bestFit="1" customWidth="1"/>
    <col min="15627" max="15628" width="6.5703125" style="23" bestFit="1" customWidth="1"/>
    <col min="15629" max="15629" width="5.85546875" style="23" customWidth="1"/>
    <col min="15630" max="15630" width="9.85546875" style="23" customWidth="1"/>
    <col min="15631" max="15631" width="10.85546875" style="23" bestFit="1" customWidth="1"/>
    <col min="15632" max="15869" width="9.140625" style="23"/>
    <col min="15870" max="15870" width="8.28515625" style="23" customWidth="1"/>
    <col min="15871" max="15871" width="5.42578125" style="23" customWidth="1"/>
    <col min="15872" max="15872" width="6.5703125" style="23" bestFit="1" customWidth="1"/>
    <col min="15873" max="15873" width="5" style="23" bestFit="1" customWidth="1"/>
    <col min="15874" max="15874" width="5.140625" style="23" customWidth="1"/>
    <col min="15875" max="15875" width="7.42578125" style="23" bestFit="1" customWidth="1"/>
    <col min="15876" max="15876" width="5.7109375" style="23" bestFit="1" customWidth="1"/>
    <col min="15877" max="15877" width="5.7109375" style="23" customWidth="1"/>
    <col min="15878" max="15878" width="7.42578125" style="23" bestFit="1" customWidth="1"/>
    <col min="15879" max="15879" width="5.7109375" style="23" bestFit="1" customWidth="1"/>
    <col min="15880" max="15880" width="5" style="23" customWidth="1"/>
    <col min="15881" max="15881" width="6.28515625" style="23" customWidth="1"/>
    <col min="15882" max="15882" width="5.7109375" style="23" bestFit="1" customWidth="1"/>
    <col min="15883" max="15884" width="6.5703125" style="23" bestFit="1" customWidth="1"/>
    <col min="15885" max="15885" width="5.85546875" style="23" customWidth="1"/>
    <col min="15886" max="15886" width="9.85546875" style="23" customWidth="1"/>
    <col min="15887" max="15887" width="10.85546875" style="23" bestFit="1" customWidth="1"/>
    <col min="15888" max="16125" width="9.140625" style="23"/>
    <col min="16126" max="16126" width="8.28515625" style="23" customWidth="1"/>
    <col min="16127" max="16127" width="5.42578125" style="23" customWidth="1"/>
    <col min="16128" max="16128" width="6.5703125" style="23" bestFit="1" customWidth="1"/>
    <col min="16129" max="16129" width="5" style="23" bestFit="1" customWidth="1"/>
    <col min="16130" max="16130" width="5.140625" style="23" customWidth="1"/>
    <col min="16131" max="16131" width="7.42578125" style="23" bestFit="1" customWidth="1"/>
    <col min="16132" max="16132" width="5.7109375" style="23" bestFit="1" customWidth="1"/>
    <col min="16133" max="16133" width="5.7109375" style="23" customWidth="1"/>
    <col min="16134" max="16134" width="7.42578125" style="23" bestFit="1" customWidth="1"/>
    <col min="16135" max="16135" width="5.7109375" style="23" bestFit="1" customWidth="1"/>
    <col min="16136" max="16136" width="5" style="23" customWidth="1"/>
    <col min="16137" max="16137" width="6.28515625" style="23" customWidth="1"/>
    <col min="16138" max="16138" width="5.7109375" style="23" bestFit="1" customWidth="1"/>
    <col min="16139" max="16140" width="6.5703125" style="23" bestFit="1" customWidth="1"/>
    <col min="16141" max="16141" width="5.85546875" style="23" customWidth="1"/>
    <col min="16142" max="16142" width="9.85546875" style="23" customWidth="1"/>
    <col min="16143" max="16143" width="10.85546875" style="23" bestFit="1" customWidth="1"/>
    <col min="16144" max="16384" width="9.140625" style="23"/>
  </cols>
  <sheetData>
    <row r="1" spans="1:18" s="1" customFormat="1" ht="22.5" customHeight="1" x14ac:dyDescent="0.25">
      <c r="A1" s="291" t="s">
        <v>201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8" s="1" customFormat="1" ht="19.149999999999999" customHeight="1" x14ac:dyDescent="0.25">
      <c r="A2" s="294" t="s">
        <v>140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8" s="31" customFormat="1" ht="26.25" customHeight="1" x14ac:dyDescent="0.25">
      <c r="A3" s="293" t="s">
        <v>143</v>
      </c>
      <c r="B3" s="288" t="s">
        <v>141</v>
      </c>
      <c r="C3" s="289"/>
      <c r="D3" s="289"/>
      <c r="E3" s="288" t="s">
        <v>142</v>
      </c>
      <c r="F3" s="289"/>
      <c r="G3" s="289"/>
      <c r="H3" s="288" t="s">
        <v>144</v>
      </c>
      <c r="I3" s="289"/>
      <c r="J3" s="289"/>
      <c r="K3" s="288" t="s">
        <v>145</v>
      </c>
      <c r="L3" s="289"/>
      <c r="M3" s="290"/>
    </row>
    <row r="4" spans="1:18" s="31" customFormat="1" ht="22.5" customHeight="1" x14ac:dyDescent="0.25">
      <c r="A4" s="264"/>
      <c r="B4" s="105" t="s">
        <v>146</v>
      </c>
      <c r="C4" s="105" t="s">
        <v>147</v>
      </c>
      <c r="D4" s="105" t="s">
        <v>148</v>
      </c>
      <c r="E4" s="105" t="s">
        <v>146</v>
      </c>
      <c r="F4" s="105" t="s">
        <v>147</v>
      </c>
      <c r="G4" s="105" t="s">
        <v>148</v>
      </c>
      <c r="H4" s="105" t="s">
        <v>146</v>
      </c>
      <c r="I4" s="105" t="s">
        <v>147</v>
      </c>
      <c r="J4" s="105" t="s">
        <v>148</v>
      </c>
      <c r="K4" s="105" t="s">
        <v>146</v>
      </c>
      <c r="L4" s="105" t="s">
        <v>147</v>
      </c>
      <c r="M4" s="106" t="s">
        <v>148</v>
      </c>
    </row>
    <row r="5" spans="1:18" s="2" customFormat="1" ht="16.149999999999999" customHeight="1" x14ac:dyDescent="0.25">
      <c r="A5" s="66" t="s">
        <v>0</v>
      </c>
      <c r="B5" s="67" t="s">
        <v>1</v>
      </c>
      <c r="C5" s="67" t="s">
        <v>2</v>
      </c>
      <c r="D5" s="67" t="s">
        <v>3</v>
      </c>
      <c r="E5" s="67" t="s">
        <v>4</v>
      </c>
      <c r="F5" s="67" t="s">
        <v>5</v>
      </c>
      <c r="G5" s="67" t="s">
        <v>6</v>
      </c>
      <c r="H5" s="67" t="s">
        <v>7</v>
      </c>
      <c r="I5" s="67" t="s">
        <v>8</v>
      </c>
      <c r="J5" s="67" t="s">
        <v>9</v>
      </c>
      <c r="K5" s="67" t="s">
        <v>10</v>
      </c>
      <c r="L5" s="67" t="s">
        <v>11</v>
      </c>
      <c r="M5" s="68" t="s">
        <v>12</v>
      </c>
      <c r="O5" s="35"/>
      <c r="P5" s="35"/>
      <c r="Q5" s="35"/>
    </row>
    <row r="6" spans="1:18" s="15" customFormat="1" ht="17.25" customHeight="1" x14ac:dyDescent="0.25">
      <c r="A6" s="7" t="s">
        <v>13</v>
      </c>
      <c r="B6" s="8">
        <v>6.4100000000000004E-2</v>
      </c>
      <c r="C6" s="9">
        <v>650.374008</v>
      </c>
      <c r="D6" s="10">
        <v>10.363129000000001</v>
      </c>
      <c r="E6" s="8">
        <v>1.5111559999999999</v>
      </c>
      <c r="F6" s="9">
        <v>8348.0557540000009</v>
      </c>
      <c r="G6" s="10">
        <v>127.29505999999999</v>
      </c>
      <c r="H6" s="11">
        <v>1.575256</v>
      </c>
      <c r="I6" s="12">
        <v>8998.4297620000016</v>
      </c>
      <c r="J6" s="13">
        <v>137.65818899999999</v>
      </c>
      <c r="K6" s="8">
        <v>0.14859900000000001</v>
      </c>
      <c r="L6" s="9">
        <v>1493.5064730000001</v>
      </c>
      <c r="M6" s="14">
        <v>22.674941</v>
      </c>
      <c r="O6" s="16"/>
      <c r="P6" s="17"/>
      <c r="Q6" s="17"/>
      <c r="R6" s="17"/>
    </row>
    <row r="7" spans="1:18" s="15" customFormat="1" ht="17.25" customHeight="1" x14ac:dyDescent="0.25">
      <c r="A7" s="18" t="s">
        <v>208</v>
      </c>
      <c r="B7" s="36">
        <v>50.844825151786097</v>
      </c>
      <c r="C7" s="37">
        <v>57.463974844792943</v>
      </c>
      <c r="D7" s="39">
        <v>54.153448826243888</v>
      </c>
      <c r="E7" s="36">
        <v>26.388139643222463</v>
      </c>
      <c r="F7" s="37">
        <v>23.050655552131182</v>
      </c>
      <c r="G7" s="39">
        <v>15.338197085291558</v>
      </c>
      <c r="H7" s="36">
        <v>27.227512860005447</v>
      </c>
      <c r="I7" s="37">
        <v>25.025534679658644</v>
      </c>
      <c r="J7" s="39">
        <v>17.566747785032039</v>
      </c>
      <c r="K7" s="36">
        <v>45.656733973730667</v>
      </c>
      <c r="L7" s="37">
        <v>30.972239552230313</v>
      </c>
      <c r="M7" s="38">
        <v>20.889820704068448</v>
      </c>
      <c r="O7" s="16"/>
      <c r="P7" s="17"/>
      <c r="Q7" s="17"/>
      <c r="R7" s="17"/>
    </row>
    <row r="8" spans="1:18" s="15" customFormat="1" ht="17.25" customHeight="1" x14ac:dyDescent="0.25">
      <c r="A8" s="7" t="s">
        <v>14</v>
      </c>
      <c r="B8" s="8">
        <v>2.6647999999999998E-2</v>
      </c>
      <c r="C8" s="9">
        <v>114.52589400000001</v>
      </c>
      <c r="D8" s="10">
        <v>1.6822860000000002</v>
      </c>
      <c r="E8" s="8">
        <v>1.7459990000000003</v>
      </c>
      <c r="F8" s="9">
        <v>9554.7206250000017</v>
      </c>
      <c r="G8" s="10">
        <v>142.494203</v>
      </c>
      <c r="H8" s="11">
        <v>1.7726470000000003</v>
      </c>
      <c r="I8" s="12">
        <v>9669.2465190000021</v>
      </c>
      <c r="J8" s="13">
        <v>144.176489</v>
      </c>
      <c r="K8" s="8">
        <v>8.8689000000000004E-2</v>
      </c>
      <c r="L8" s="9">
        <v>1063.4257770000002</v>
      </c>
      <c r="M8" s="14">
        <v>15.831733</v>
      </c>
      <c r="O8" s="16"/>
      <c r="P8" s="17"/>
      <c r="Q8" s="17"/>
      <c r="R8" s="17"/>
    </row>
    <row r="9" spans="1:18" s="15" customFormat="1" ht="17.25" customHeight="1" x14ac:dyDescent="0.25">
      <c r="A9" s="18" t="s">
        <v>208</v>
      </c>
      <c r="B9" s="36">
        <v>-58.427457098283938</v>
      </c>
      <c r="C9" s="37">
        <v>-82.390763992524128</v>
      </c>
      <c r="D9" s="39">
        <v>-83.766621065896217</v>
      </c>
      <c r="E9" s="36">
        <v>15.540619234546293</v>
      </c>
      <c r="F9" s="37">
        <v>14.454441927053772</v>
      </c>
      <c r="G9" s="39">
        <v>11.940088641303133</v>
      </c>
      <c r="H9" s="36">
        <v>12.530725164671667</v>
      </c>
      <c r="I9" s="37">
        <v>7.4548201713240241</v>
      </c>
      <c r="J9" s="39">
        <v>4.7351342098507567</v>
      </c>
      <c r="K9" s="36">
        <v>-40.31655663900834</v>
      </c>
      <c r="L9" s="37">
        <v>-28.796707866695666</v>
      </c>
      <c r="M9" s="38">
        <v>-30.179606641534374</v>
      </c>
      <c r="O9" s="16"/>
      <c r="P9" s="17"/>
      <c r="Q9" s="17"/>
      <c r="R9" s="17"/>
    </row>
    <row r="10" spans="1:18" s="15" customFormat="1" ht="17.25" customHeight="1" x14ac:dyDescent="0.25">
      <c r="A10" s="7" t="s">
        <v>15</v>
      </c>
      <c r="B10" s="8">
        <v>6.7905000000000007E-2</v>
      </c>
      <c r="C10" s="9">
        <v>394.40765000000005</v>
      </c>
      <c r="D10" s="10">
        <v>6.1332680000000002</v>
      </c>
      <c r="E10" s="8">
        <v>1.4358089999999994</v>
      </c>
      <c r="F10" s="9">
        <v>8388.6242820000007</v>
      </c>
      <c r="G10" s="10">
        <v>130.34134899999998</v>
      </c>
      <c r="H10" s="11">
        <v>1.5037139999999996</v>
      </c>
      <c r="I10" s="12">
        <v>8783.0319319999999</v>
      </c>
      <c r="J10" s="13">
        <v>136.47461699999997</v>
      </c>
      <c r="K10" s="8">
        <v>0.10724500000000001</v>
      </c>
      <c r="L10" s="9">
        <v>1726.2133059999999</v>
      </c>
      <c r="M10" s="14">
        <v>26.801667000000005</v>
      </c>
      <c r="O10" s="16"/>
      <c r="P10" s="17"/>
      <c r="Q10" s="17"/>
      <c r="R10" s="17"/>
    </row>
    <row r="11" spans="1:18" s="15" customFormat="1" ht="17.25" customHeight="1" x14ac:dyDescent="0.25">
      <c r="A11" s="18" t="s">
        <v>208</v>
      </c>
      <c r="B11" s="36">
        <v>154.82212548784153</v>
      </c>
      <c r="C11" s="37">
        <v>244.38294801697862</v>
      </c>
      <c r="D11" s="39">
        <v>264.57938780920716</v>
      </c>
      <c r="E11" s="36">
        <v>-17.765760461489428</v>
      </c>
      <c r="F11" s="37">
        <v>-12.2044001992994</v>
      </c>
      <c r="G11" s="39">
        <v>-8.5286655485907872</v>
      </c>
      <c r="H11" s="36">
        <v>-15.171266473245982</v>
      </c>
      <c r="I11" s="37">
        <v>-9.1652910623242132</v>
      </c>
      <c r="J11" s="39">
        <v>-5.3419750012084402</v>
      </c>
      <c r="K11" s="36">
        <v>20.92254958337562</v>
      </c>
      <c r="L11" s="37">
        <v>62.325697132316137</v>
      </c>
      <c r="M11" s="38">
        <v>69.290797160361436</v>
      </c>
      <c r="O11" s="16"/>
      <c r="P11" s="17"/>
      <c r="Q11" s="17"/>
      <c r="R11" s="17"/>
    </row>
    <row r="12" spans="1:18" s="15" customFormat="1" ht="17.25" customHeight="1" x14ac:dyDescent="0.25">
      <c r="A12" s="7" t="s">
        <v>16</v>
      </c>
      <c r="B12" s="8">
        <v>5.9783000000000003E-2</v>
      </c>
      <c r="C12" s="9">
        <v>911.88533300000006</v>
      </c>
      <c r="D12" s="10">
        <v>12.857032</v>
      </c>
      <c r="E12" s="8">
        <v>1.2466059999999997</v>
      </c>
      <c r="F12" s="9">
        <v>8587.9779849999995</v>
      </c>
      <c r="G12" s="10">
        <v>123.79884899999999</v>
      </c>
      <c r="H12" s="11">
        <v>1.3063889999999996</v>
      </c>
      <c r="I12" s="12">
        <v>9499.8633179999997</v>
      </c>
      <c r="J12" s="13">
        <v>136.65588099999999</v>
      </c>
      <c r="K12" s="8">
        <v>2.4927999999999999E-2</v>
      </c>
      <c r="L12" s="9">
        <v>228.08630699999995</v>
      </c>
      <c r="M12" s="14">
        <v>3.2840989999999999</v>
      </c>
      <c r="O12" s="16"/>
      <c r="P12" s="17"/>
      <c r="Q12" s="17"/>
      <c r="R12" s="17"/>
    </row>
    <row r="13" spans="1:18" s="15" customFormat="1" ht="17.25" customHeight="1" x14ac:dyDescent="0.25">
      <c r="A13" s="18" t="s">
        <v>208</v>
      </c>
      <c r="B13" s="36">
        <v>-11.960827626831607</v>
      </c>
      <c r="C13" s="37">
        <v>131.20376417648086</v>
      </c>
      <c r="D13" s="39">
        <v>109.62775473043082</v>
      </c>
      <c r="E13" s="36">
        <v>-13.17744908967696</v>
      </c>
      <c r="F13" s="37">
        <v>2.3764767177350481</v>
      </c>
      <c r="G13" s="39">
        <v>-5.0195122654438622</v>
      </c>
      <c r="H13" s="36">
        <v>-13.122508668536707</v>
      </c>
      <c r="I13" s="37">
        <v>8.1615482164912141</v>
      </c>
      <c r="J13" s="39">
        <v>0.13281883765977318</v>
      </c>
      <c r="K13" s="36">
        <v>-76.756025921954389</v>
      </c>
      <c r="L13" s="37">
        <v>-86.786899034597056</v>
      </c>
      <c r="M13" s="38">
        <v>-87.74666142967898</v>
      </c>
      <c r="O13" s="16"/>
      <c r="P13" s="17"/>
      <c r="Q13" s="17"/>
      <c r="R13" s="17"/>
    </row>
    <row r="14" spans="1:18" s="15" customFormat="1" ht="17.25" customHeight="1" x14ac:dyDescent="0.25">
      <c r="A14" s="7" t="s">
        <v>17</v>
      </c>
      <c r="B14" s="8">
        <v>1.6430000000000001E-3</v>
      </c>
      <c r="C14" s="9">
        <v>13.428654999999999</v>
      </c>
      <c r="D14" s="10">
        <v>0.188469</v>
      </c>
      <c r="E14" s="8">
        <v>1.02813</v>
      </c>
      <c r="F14" s="9">
        <v>5818.6450000000004</v>
      </c>
      <c r="G14" s="10">
        <v>80.976738999999995</v>
      </c>
      <c r="H14" s="11">
        <v>1.029773</v>
      </c>
      <c r="I14" s="12">
        <v>5832.0736550000001</v>
      </c>
      <c r="J14" s="13">
        <v>81.165207999999993</v>
      </c>
      <c r="K14" s="8">
        <v>2.2003999999999999E-2</v>
      </c>
      <c r="L14" s="9">
        <v>224.42097500000006</v>
      </c>
      <c r="M14" s="14">
        <v>3.132706999999999</v>
      </c>
      <c r="O14" s="16"/>
      <c r="P14" s="17"/>
      <c r="Q14" s="17"/>
      <c r="R14" s="17"/>
    </row>
    <row r="15" spans="1:18" s="15" customFormat="1" ht="17.25" customHeight="1" x14ac:dyDescent="0.25">
      <c r="A15" s="18" t="s">
        <v>208</v>
      </c>
      <c r="B15" s="36">
        <v>-97.251727079604578</v>
      </c>
      <c r="C15" s="37">
        <v>-98.527374603578579</v>
      </c>
      <c r="D15" s="39">
        <v>-98.534117360834145</v>
      </c>
      <c r="E15" s="36">
        <v>-17.525665687474611</v>
      </c>
      <c r="F15" s="37">
        <v>-32.246624174363198</v>
      </c>
      <c r="G15" s="39">
        <v>-34.590071188787867</v>
      </c>
      <c r="H15" s="36">
        <v>-21.174091331142535</v>
      </c>
      <c r="I15" s="37">
        <v>-38.608867730237797</v>
      </c>
      <c r="J15" s="39">
        <v>-40.606136079866189</v>
      </c>
      <c r="K15" s="36">
        <v>-11.729781771501923</v>
      </c>
      <c r="L15" s="37">
        <v>-1.6069934439334375</v>
      </c>
      <c r="M15" s="38">
        <v>-4.6098488504762152</v>
      </c>
      <c r="O15" s="16"/>
      <c r="P15" s="17"/>
      <c r="Q15" s="17"/>
      <c r="R15" s="17"/>
    </row>
    <row r="16" spans="1:18" s="15" customFormat="1" ht="17.25" customHeight="1" x14ac:dyDescent="0.25">
      <c r="A16" s="7" t="s">
        <v>18</v>
      </c>
      <c r="B16" s="8">
        <v>3.199E-3</v>
      </c>
      <c r="C16" s="9">
        <v>23.093716000000001</v>
      </c>
      <c r="D16" s="10">
        <v>0.313274</v>
      </c>
      <c r="E16" s="8">
        <v>2.9420110000000004</v>
      </c>
      <c r="F16" s="9">
        <v>5712.9346349999996</v>
      </c>
      <c r="G16" s="10">
        <v>77.419179999999997</v>
      </c>
      <c r="H16" s="11">
        <v>2.9452100000000003</v>
      </c>
      <c r="I16" s="12">
        <v>5736.0283509999999</v>
      </c>
      <c r="J16" s="13">
        <v>77.732454000000004</v>
      </c>
      <c r="K16" s="8">
        <v>2.5320000000000002E-2</v>
      </c>
      <c r="L16" s="9">
        <v>311.91325500000005</v>
      </c>
      <c r="M16" s="14">
        <v>4.2327759999999994</v>
      </c>
      <c r="O16" s="16"/>
      <c r="P16" s="17"/>
      <c r="Q16" s="17"/>
      <c r="R16" s="17"/>
    </row>
    <row r="17" spans="1:18" s="15" customFormat="1" ht="17.25" customHeight="1" x14ac:dyDescent="0.25">
      <c r="A17" s="18" t="s">
        <v>208</v>
      </c>
      <c r="B17" s="36">
        <v>94.704808277541062</v>
      </c>
      <c r="C17" s="37">
        <v>71.973410591008573</v>
      </c>
      <c r="D17" s="39">
        <v>66.220439435663152</v>
      </c>
      <c r="E17" s="36">
        <v>186.15165397371931</v>
      </c>
      <c r="F17" s="37">
        <v>-1.8167522679249346</v>
      </c>
      <c r="G17" s="39">
        <v>-4.3933097873946219</v>
      </c>
      <c r="H17" s="36">
        <v>186.00575078196849</v>
      </c>
      <c r="I17" s="37">
        <v>-1.646846553758077</v>
      </c>
      <c r="J17" s="39">
        <v>-4.2293417149870285</v>
      </c>
      <c r="K17" s="36">
        <v>15.069987275040916</v>
      </c>
      <c r="L17" s="37">
        <v>38.985785530964726</v>
      </c>
      <c r="M17" s="38">
        <v>35.115604491578708</v>
      </c>
      <c r="O17" s="16"/>
      <c r="P17" s="17"/>
      <c r="Q17" s="17"/>
      <c r="R17" s="17"/>
    </row>
    <row r="18" spans="1:18" s="15" customFormat="1" ht="17.25" customHeight="1" x14ac:dyDescent="0.25">
      <c r="A18" s="7" t="s">
        <v>19</v>
      </c>
      <c r="B18" s="8">
        <v>1.2203909999999999E-3</v>
      </c>
      <c r="C18" s="9">
        <v>7.3713169999999995</v>
      </c>
      <c r="D18" s="10">
        <v>0.10001699999999999</v>
      </c>
      <c r="E18" s="8">
        <v>1.3146072109999998</v>
      </c>
      <c r="F18" s="9">
        <v>11224.642286000002</v>
      </c>
      <c r="G18" s="10">
        <v>149.69431300000005</v>
      </c>
      <c r="H18" s="11">
        <v>1.3158276019999997</v>
      </c>
      <c r="I18" s="12">
        <v>11232.013603000001</v>
      </c>
      <c r="J18" s="13">
        <v>149.79433000000006</v>
      </c>
      <c r="K18" s="8">
        <v>0.5033354550000001</v>
      </c>
      <c r="L18" s="9">
        <v>16148.007177999998</v>
      </c>
      <c r="M18" s="14">
        <v>215.26692100000002</v>
      </c>
      <c r="O18" s="16"/>
      <c r="P18" s="17"/>
      <c r="Q18" s="17"/>
      <c r="R18" s="17"/>
    </row>
    <row r="19" spans="1:18" s="15" customFormat="1" ht="17.25" customHeight="1" x14ac:dyDescent="0.25">
      <c r="A19" s="18" t="s">
        <v>208</v>
      </c>
      <c r="B19" s="36">
        <v>-61.850859643638643</v>
      </c>
      <c r="C19" s="37">
        <v>-68.080853683313677</v>
      </c>
      <c r="D19" s="39">
        <v>-68.073635220286405</v>
      </c>
      <c r="E19" s="36">
        <v>-55.31603345466759</v>
      </c>
      <c r="F19" s="37">
        <v>96.477694970161394</v>
      </c>
      <c r="G19" s="39">
        <v>93.355590953042977</v>
      </c>
      <c r="H19" s="36">
        <v>-55.3231313896123</v>
      </c>
      <c r="I19" s="37">
        <v>95.815168888449605</v>
      </c>
      <c r="J19" s="39">
        <v>92.705005813916614</v>
      </c>
      <c r="K19" s="36">
        <v>1887.8967417061613</v>
      </c>
      <c r="L19" s="37">
        <v>5077.082704612857</v>
      </c>
      <c r="M19" s="38">
        <v>4985.7149303435872</v>
      </c>
      <c r="O19" s="16"/>
      <c r="P19" s="17"/>
      <c r="Q19" s="17"/>
      <c r="R19" s="17"/>
    </row>
    <row r="20" spans="1:18" s="15" customFormat="1" ht="17.25" customHeight="1" x14ac:dyDescent="0.25">
      <c r="A20" s="7" t="s">
        <v>152</v>
      </c>
      <c r="B20" s="8">
        <v>2.6691220000000002E-2</v>
      </c>
      <c r="C20" s="9">
        <v>770.19423900000015</v>
      </c>
      <c r="D20" s="10">
        <v>9.3474310000000003</v>
      </c>
      <c r="E20" s="8">
        <v>1.1393286739999999</v>
      </c>
      <c r="F20" s="9">
        <v>14231.258417000001</v>
      </c>
      <c r="G20" s="10">
        <v>176.91454600000003</v>
      </c>
      <c r="H20" s="11">
        <v>1.1660198939999999</v>
      </c>
      <c r="I20" s="12">
        <v>15001.452656000001</v>
      </c>
      <c r="J20" s="13">
        <v>186.26197700000003</v>
      </c>
      <c r="K20" s="8">
        <v>3.4338378999999995E-2</v>
      </c>
      <c r="L20" s="9">
        <v>702.81356399999993</v>
      </c>
      <c r="M20" s="14">
        <v>8.7096070000000001</v>
      </c>
      <c r="O20" s="16"/>
      <c r="P20" s="17"/>
      <c r="Q20" s="17"/>
      <c r="R20" s="17"/>
    </row>
    <row r="21" spans="1:18" s="15" customFormat="1" ht="17.25" customHeight="1" x14ac:dyDescent="0.25">
      <c r="A21" s="18" t="s">
        <v>208</v>
      </c>
      <c r="B21" s="36">
        <v>2087.10396913776</v>
      </c>
      <c r="C21" s="37">
        <v>10348.529604682586</v>
      </c>
      <c r="D21" s="39">
        <v>9245.8422068248401</v>
      </c>
      <c r="E21" s="36">
        <v>-13.333148908157014</v>
      </c>
      <c r="F21" s="37">
        <v>26.785852541154188</v>
      </c>
      <c r="G21" s="39">
        <v>18.183879169811863</v>
      </c>
      <c r="H21" s="36">
        <v>-11.385055897315018</v>
      </c>
      <c r="I21" s="37">
        <v>33.559779984536398</v>
      </c>
      <c r="J21" s="39">
        <v>24.345145106627172</v>
      </c>
      <c r="K21" s="36">
        <v>-93.177834253698663</v>
      </c>
      <c r="L21" s="37">
        <v>-95.647676172961383</v>
      </c>
      <c r="M21" s="38">
        <v>-95.954043027353933</v>
      </c>
      <c r="O21" s="16"/>
      <c r="P21" s="17"/>
      <c r="Q21" s="17"/>
      <c r="R21" s="17"/>
    </row>
    <row r="22" spans="1:18" s="15" customFormat="1" ht="17.25" customHeight="1" x14ac:dyDescent="0.25">
      <c r="A22" s="7" t="s">
        <v>202</v>
      </c>
      <c r="B22" s="8">
        <v>0.11172840500000002</v>
      </c>
      <c r="C22" s="9">
        <v>2629.6228780000001</v>
      </c>
      <c r="D22" s="10">
        <v>31.770334999999999</v>
      </c>
      <c r="E22" s="8">
        <v>1.433636546</v>
      </c>
      <c r="F22" s="9">
        <v>13805.112548999999</v>
      </c>
      <c r="G22" s="10">
        <v>166.78286299999999</v>
      </c>
      <c r="H22" s="11">
        <v>1.545364951</v>
      </c>
      <c r="I22" s="12">
        <v>16434.735427</v>
      </c>
      <c r="J22" s="13">
        <v>198.55319799999998</v>
      </c>
      <c r="K22" s="8">
        <v>0.137275693</v>
      </c>
      <c r="L22" s="9">
        <v>3830.5911999999998</v>
      </c>
      <c r="M22" s="14">
        <v>46.229756999999999</v>
      </c>
      <c r="O22" s="16"/>
      <c r="P22" s="17"/>
      <c r="Q22" s="17"/>
      <c r="R22" s="17"/>
    </row>
    <row r="23" spans="1:18" s="15" customFormat="1" ht="17.25" customHeight="1" x14ac:dyDescent="0.25">
      <c r="A23" s="18" t="s">
        <v>208</v>
      </c>
      <c r="B23" s="36">
        <v>318.59609639424502</v>
      </c>
      <c r="C23" s="37">
        <v>241.42333775623058</v>
      </c>
      <c r="D23" s="39">
        <v>239.88306519727183</v>
      </c>
      <c r="E23" s="36">
        <v>25.831691830131199</v>
      </c>
      <c r="F23" s="37">
        <v>-2.9944355974236778</v>
      </c>
      <c r="G23" s="39">
        <v>-5.7268795749559436</v>
      </c>
      <c r="H23" s="36">
        <v>32.533326313899074</v>
      </c>
      <c r="I23" s="37">
        <v>9.5542931999104805</v>
      </c>
      <c r="J23" s="39">
        <v>6.598888940172662</v>
      </c>
      <c r="K23" s="36">
        <v>299.77336437459678</v>
      </c>
      <c r="L23" s="37">
        <v>445.03660660709733</v>
      </c>
      <c r="M23" s="38">
        <v>430.79039042748997</v>
      </c>
      <c r="O23" s="16"/>
      <c r="P23" s="17"/>
      <c r="Q23" s="17"/>
      <c r="R23" s="17"/>
    </row>
    <row r="24" spans="1:18" s="15" customFormat="1" ht="17.25" customHeight="1" x14ac:dyDescent="0.25">
      <c r="A24" s="91" t="s">
        <v>227</v>
      </c>
      <c r="B24" s="157">
        <v>0.20713383499999999</v>
      </c>
      <c r="C24" s="158">
        <v>4012.992894</v>
      </c>
      <c r="D24" s="159">
        <v>47.807084000000003</v>
      </c>
      <c r="E24" s="157">
        <v>1.7070400139999999</v>
      </c>
      <c r="F24" s="158">
        <v>14325.684041999999</v>
      </c>
      <c r="G24" s="159">
        <v>169.16990200000001</v>
      </c>
      <c r="H24" s="92">
        <v>1.914173849</v>
      </c>
      <c r="I24" s="93">
        <v>18338.676936</v>
      </c>
      <c r="J24" s="94">
        <v>216.97698600000001</v>
      </c>
      <c r="K24" s="157">
        <v>0.11853882399999997</v>
      </c>
      <c r="L24" s="158">
        <v>2880.2913679999997</v>
      </c>
      <c r="M24" s="160">
        <v>33.968915000000003</v>
      </c>
      <c r="O24" s="16"/>
      <c r="P24" s="17"/>
      <c r="Q24" s="17"/>
      <c r="R24" s="17"/>
    </row>
    <row r="25" spans="1:18" s="15" customFormat="1" ht="17.25" customHeight="1" thickBot="1" x14ac:dyDescent="0.3">
      <c r="A25" s="95" t="s">
        <v>208</v>
      </c>
      <c r="B25" s="96">
        <v>85.390487763608519</v>
      </c>
      <c r="C25" s="97">
        <v>52.607163847469373</v>
      </c>
      <c r="D25" s="98">
        <v>50.47711646729568</v>
      </c>
      <c r="E25" s="96">
        <v>19.070626286894328</v>
      </c>
      <c r="F25" s="97">
        <v>3.7708601878635757</v>
      </c>
      <c r="G25" s="98">
        <v>1.4312255810118908</v>
      </c>
      <c r="H25" s="96">
        <v>23.8654887158755</v>
      </c>
      <c r="I25" s="97">
        <v>11.584862545898289</v>
      </c>
      <c r="J25" s="98">
        <v>9.2790185127111542</v>
      </c>
      <c r="K25" s="96">
        <v>-13.649079884812551</v>
      </c>
      <c r="L25" s="97">
        <v>-24.808176659519297</v>
      </c>
      <c r="M25" s="99">
        <v>-26.521536766892368</v>
      </c>
      <c r="O25" s="16"/>
      <c r="P25" s="17"/>
      <c r="Q25" s="17"/>
      <c r="R25" s="17"/>
    </row>
    <row r="26" spans="1:18" ht="13.5" thickTop="1" x14ac:dyDescent="0.2">
      <c r="F26" s="24"/>
      <c r="L26" s="24"/>
      <c r="M26" s="24"/>
      <c r="N26" s="24"/>
      <c r="O26" s="24"/>
      <c r="P26" s="24"/>
    </row>
  </sheetData>
  <mergeCells count="7">
    <mergeCell ref="A1:M1"/>
    <mergeCell ref="A2:M2"/>
    <mergeCell ref="A3:A4"/>
    <mergeCell ref="B3:D3"/>
    <mergeCell ref="E3:G3"/>
    <mergeCell ref="H3:J3"/>
    <mergeCell ref="K3:M3"/>
  </mergeCells>
  <printOptions horizontalCentered="1"/>
  <pageMargins left="0.31496062992125984" right="0.23622047244094491" top="0.59055118110236227" bottom="0.35433070866141736" header="0.19685039370078741" footer="0.27559055118110237"/>
  <pageSetup paperSize="9" scale="85" firstPageNumber="7" orientation="portrait" useFirstPageNumber="1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47"/>
  <sheetViews>
    <sheetView topLeftCell="A3" zoomScale="130" zoomScaleNormal="130" zoomScaleSheetLayoutView="99" workbookViewId="0">
      <selection activeCell="O10" sqref="O10"/>
    </sheetView>
  </sheetViews>
  <sheetFormatPr defaultColWidth="9.140625" defaultRowHeight="13.5" x14ac:dyDescent="0.25"/>
  <cols>
    <col min="1" max="1" width="13.5703125" style="55" customWidth="1"/>
    <col min="2" max="7" width="8.7109375" style="55" customWidth="1"/>
    <col min="8" max="10" width="8.7109375" style="56" customWidth="1"/>
    <col min="11" max="13" width="8.7109375" style="55" customWidth="1"/>
    <col min="14" max="14" width="12.28515625" style="33" customWidth="1"/>
    <col min="15" max="15" width="14.42578125" style="33" bestFit="1" customWidth="1"/>
    <col min="16" max="16" width="16.42578125" style="262" customWidth="1"/>
    <col min="17" max="17" width="10.7109375" style="33" customWidth="1"/>
    <col min="18" max="252" width="9.140625" style="33"/>
    <col min="253" max="253" width="10.28515625" style="33" customWidth="1"/>
    <col min="254" max="254" width="6.5703125" style="33" bestFit="1" customWidth="1"/>
    <col min="255" max="255" width="7.28515625" style="33" bestFit="1" customWidth="1"/>
    <col min="256" max="256" width="5.7109375" style="33" bestFit="1" customWidth="1"/>
    <col min="257" max="258" width="7.28515625" style="33" bestFit="1" customWidth="1"/>
    <col min="259" max="259" width="5.7109375" style="33" bestFit="1" customWidth="1"/>
    <col min="260" max="260" width="7.5703125" style="33" customWidth="1"/>
    <col min="261" max="261" width="8.140625" style="33" bestFit="1" customWidth="1"/>
    <col min="262" max="262" width="6.5703125" style="33" bestFit="1" customWidth="1"/>
    <col min="263" max="263" width="5.7109375" style="33" bestFit="1" customWidth="1"/>
    <col min="264" max="264" width="6.5703125" style="33" bestFit="1" customWidth="1"/>
    <col min="265" max="265" width="5" style="33" bestFit="1" customWidth="1"/>
    <col min="266" max="266" width="5.7109375" style="33" bestFit="1" customWidth="1"/>
    <col min="267" max="268" width="5" style="33" bestFit="1" customWidth="1"/>
    <col min="269" max="269" width="0" style="33" hidden="1" customWidth="1"/>
    <col min="270" max="508" width="9.140625" style="33"/>
    <col min="509" max="509" width="10.28515625" style="33" customWidth="1"/>
    <col min="510" max="510" width="6.5703125" style="33" bestFit="1" customWidth="1"/>
    <col min="511" max="511" width="7.28515625" style="33" bestFit="1" customWidth="1"/>
    <col min="512" max="512" width="5.7109375" style="33" bestFit="1" customWidth="1"/>
    <col min="513" max="514" width="7.28515625" style="33" bestFit="1" customWidth="1"/>
    <col min="515" max="515" width="5.7109375" style="33" bestFit="1" customWidth="1"/>
    <col min="516" max="516" width="7.5703125" style="33" customWidth="1"/>
    <col min="517" max="517" width="8.140625" style="33" bestFit="1" customWidth="1"/>
    <col min="518" max="518" width="6.5703125" style="33" bestFit="1" customWidth="1"/>
    <col min="519" max="519" width="5.7109375" style="33" bestFit="1" customWidth="1"/>
    <col min="520" max="520" width="6.5703125" style="33" bestFit="1" customWidth="1"/>
    <col min="521" max="521" width="5" style="33" bestFit="1" customWidth="1"/>
    <col min="522" max="522" width="5.7109375" style="33" bestFit="1" customWidth="1"/>
    <col min="523" max="524" width="5" style="33" bestFit="1" customWidth="1"/>
    <col min="525" max="525" width="0" style="33" hidden="1" customWidth="1"/>
    <col min="526" max="764" width="9.140625" style="33"/>
    <col min="765" max="765" width="10.28515625" style="33" customWidth="1"/>
    <col min="766" max="766" width="6.5703125" style="33" bestFit="1" customWidth="1"/>
    <col min="767" max="767" width="7.28515625" style="33" bestFit="1" customWidth="1"/>
    <col min="768" max="768" width="5.7109375" style="33" bestFit="1" customWidth="1"/>
    <col min="769" max="770" width="7.28515625" style="33" bestFit="1" customWidth="1"/>
    <col min="771" max="771" width="5.7109375" style="33" bestFit="1" customWidth="1"/>
    <col min="772" max="772" width="7.5703125" style="33" customWidth="1"/>
    <col min="773" max="773" width="8.140625" style="33" bestFit="1" customWidth="1"/>
    <col min="774" max="774" width="6.5703125" style="33" bestFit="1" customWidth="1"/>
    <col min="775" max="775" width="5.7109375" style="33" bestFit="1" customWidth="1"/>
    <col min="776" max="776" width="6.5703125" style="33" bestFit="1" customWidth="1"/>
    <col min="777" max="777" width="5" style="33" bestFit="1" customWidth="1"/>
    <col min="778" max="778" width="5.7109375" style="33" bestFit="1" customWidth="1"/>
    <col min="779" max="780" width="5" style="33" bestFit="1" customWidth="1"/>
    <col min="781" max="781" width="0" style="33" hidden="1" customWidth="1"/>
    <col min="782" max="1020" width="9.140625" style="33"/>
    <col min="1021" max="1021" width="10.28515625" style="33" customWidth="1"/>
    <col min="1022" max="1022" width="6.5703125" style="33" bestFit="1" customWidth="1"/>
    <col min="1023" max="1023" width="7.28515625" style="33" bestFit="1" customWidth="1"/>
    <col min="1024" max="1024" width="5.7109375" style="33" bestFit="1" customWidth="1"/>
    <col min="1025" max="1026" width="7.28515625" style="33" bestFit="1" customWidth="1"/>
    <col min="1027" max="1027" width="5.7109375" style="33" bestFit="1" customWidth="1"/>
    <col min="1028" max="1028" width="7.5703125" style="33" customWidth="1"/>
    <col min="1029" max="1029" width="8.140625" style="33" bestFit="1" customWidth="1"/>
    <col min="1030" max="1030" width="6.5703125" style="33" bestFit="1" customWidth="1"/>
    <col min="1031" max="1031" width="5.7109375" style="33" bestFit="1" customWidth="1"/>
    <col min="1032" max="1032" width="6.5703125" style="33" bestFit="1" customWidth="1"/>
    <col min="1033" max="1033" width="5" style="33" bestFit="1" customWidth="1"/>
    <col min="1034" max="1034" width="5.7109375" style="33" bestFit="1" customWidth="1"/>
    <col min="1035" max="1036" width="5" style="33" bestFit="1" customWidth="1"/>
    <col min="1037" max="1037" width="0" style="33" hidden="1" customWidth="1"/>
    <col min="1038" max="1276" width="9.140625" style="33"/>
    <col min="1277" max="1277" width="10.28515625" style="33" customWidth="1"/>
    <col min="1278" max="1278" width="6.5703125" style="33" bestFit="1" customWidth="1"/>
    <col min="1279" max="1279" width="7.28515625" style="33" bestFit="1" customWidth="1"/>
    <col min="1280" max="1280" width="5.7109375" style="33" bestFit="1" customWidth="1"/>
    <col min="1281" max="1282" width="7.28515625" style="33" bestFit="1" customWidth="1"/>
    <col min="1283" max="1283" width="5.7109375" style="33" bestFit="1" customWidth="1"/>
    <col min="1284" max="1284" width="7.5703125" style="33" customWidth="1"/>
    <col min="1285" max="1285" width="8.140625" style="33" bestFit="1" customWidth="1"/>
    <col min="1286" max="1286" width="6.5703125" style="33" bestFit="1" customWidth="1"/>
    <col min="1287" max="1287" width="5.7109375" style="33" bestFit="1" customWidth="1"/>
    <col min="1288" max="1288" width="6.5703125" style="33" bestFit="1" customWidth="1"/>
    <col min="1289" max="1289" width="5" style="33" bestFit="1" customWidth="1"/>
    <col min="1290" max="1290" width="5.7109375" style="33" bestFit="1" customWidth="1"/>
    <col min="1291" max="1292" width="5" style="33" bestFit="1" customWidth="1"/>
    <col min="1293" max="1293" width="0" style="33" hidden="1" customWidth="1"/>
    <col min="1294" max="1532" width="9.140625" style="33"/>
    <col min="1533" max="1533" width="10.28515625" style="33" customWidth="1"/>
    <col min="1534" max="1534" width="6.5703125" style="33" bestFit="1" customWidth="1"/>
    <col min="1535" max="1535" width="7.28515625" style="33" bestFit="1" customWidth="1"/>
    <col min="1536" max="1536" width="5.7109375" style="33" bestFit="1" customWidth="1"/>
    <col min="1537" max="1538" width="7.28515625" style="33" bestFit="1" customWidth="1"/>
    <col min="1539" max="1539" width="5.7109375" style="33" bestFit="1" customWidth="1"/>
    <col min="1540" max="1540" width="7.5703125" style="33" customWidth="1"/>
    <col min="1541" max="1541" width="8.140625" style="33" bestFit="1" customWidth="1"/>
    <col min="1542" max="1542" width="6.5703125" style="33" bestFit="1" customWidth="1"/>
    <col min="1543" max="1543" width="5.7109375" style="33" bestFit="1" customWidth="1"/>
    <col min="1544" max="1544" width="6.5703125" style="33" bestFit="1" customWidth="1"/>
    <col min="1545" max="1545" width="5" style="33" bestFit="1" customWidth="1"/>
    <col min="1546" max="1546" width="5.7109375" style="33" bestFit="1" customWidth="1"/>
    <col min="1547" max="1548" width="5" style="33" bestFit="1" customWidth="1"/>
    <col min="1549" max="1549" width="0" style="33" hidden="1" customWidth="1"/>
    <col min="1550" max="1788" width="9.140625" style="33"/>
    <col min="1789" max="1789" width="10.28515625" style="33" customWidth="1"/>
    <col min="1790" max="1790" width="6.5703125" style="33" bestFit="1" customWidth="1"/>
    <col min="1791" max="1791" width="7.28515625" style="33" bestFit="1" customWidth="1"/>
    <col min="1792" max="1792" width="5.7109375" style="33" bestFit="1" customWidth="1"/>
    <col min="1793" max="1794" width="7.28515625" style="33" bestFit="1" customWidth="1"/>
    <col min="1795" max="1795" width="5.7109375" style="33" bestFit="1" customWidth="1"/>
    <col min="1796" max="1796" width="7.5703125" style="33" customWidth="1"/>
    <col min="1797" max="1797" width="8.140625" style="33" bestFit="1" customWidth="1"/>
    <col min="1798" max="1798" width="6.5703125" style="33" bestFit="1" customWidth="1"/>
    <col min="1799" max="1799" width="5.7109375" style="33" bestFit="1" customWidth="1"/>
    <col min="1800" max="1800" width="6.5703125" style="33" bestFit="1" customWidth="1"/>
    <col min="1801" max="1801" width="5" style="33" bestFit="1" customWidth="1"/>
    <col min="1802" max="1802" width="5.7109375" style="33" bestFit="1" customWidth="1"/>
    <col min="1803" max="1804" width="5" style="33" bestFit="1" customWidth="1"/>
    <col min="1805" max="1805" width="0" style="33" hidden="1" customWidth="1"/>
    <col min="1806" max="2044" width="9.140625" style="33"/>
    <col min="2045" max="2045" width="10.28515625" style="33" customWidth="1"/>
    <col min="2046" max="2046" width="6.5703125" style="33" bestFit="1" customWidth="1"/>
    <col min="2047" max="2047" width="7.28515625" style="33" bestFit="1" customWidth="1"/>
    <col min="2048" max="2048" width="5.7109375" style="33" bestFit="1" customWidth="1"/>
    <col min="2049" max="2050" width="7.28515625" style="33" bestFit="1" customWidth="1"/>
    <col min="2051" max="2051" width="5.7109375" style="33" bestFit="1" customWidth="1"/>
    <col min="2052" max="2052" width="7.5703125" style="33" customWidth="1"/>
    <col min="2053" max="2053" width="8.140625" style="33" bestFit="1" customWidth="1"/>
    <col min="2054" max="2054" width="6.5703125" style="33" bestFit="1" customWidth="1"/>
    <col min="2055" max="2055" width="5.7109375" style="33" bestFit="1" customWidth="1"/>
    <col min="2056" max="2056" width="6.5703125" style="33" bestFit="1" customWidth="1"/>
    <col min="2057" max="2057" width="5" style="33" bestFit="1" customWidth="1"/>
    <col min="2058" max="2058" width="5.7109375" style="33" bestFit="1" customWidth="1"/>
    <col min="2059" max="2060" width="5" style="33" bestFit="1" customWidth="1"/>
    <col min="2061" max="2061" width="0" style="33" hidden="1" customWidth="1"/>
    <col min="2062" max="2300" width="9.140625" style="33"/>
    <col min="2301" max="2301" width="10.28515625" style="33" customWidth="1"/>
    <col min="2302" max="2302" width="6.5703125" style="33" bestFit="1" customWidth="1"/>
    <col min="2303" max="2303" width="7.28515625" style="33" bestFit="1" customWidth="1"/>
    <col min="2304" max="2304" width="5.7109375" style="33" bestFit="1" customWidth="1"/>
    <col min="2305" max="2306" width="7.28515625" style="33" bestFit="1" customWidth="1"/>
    <col min="2307" max="2307" width="5.7109375" style="33" bestFit="1" customWidth="1"/>
    <col min="2308" max="2308" width="7.5703125" style="33" customWidth="1"/>
    <col min="2309" max="2309" width="8.140625" style="33" bestFit="1" customWidth="1"/>
    <col min="2310" max="2310" width="6.5703125" style="33" bestFit="1" customWidth="1"/>
    <col min="2311" max="2311" width="5.7109375" style="33" bestFit="1" customWidth="1"/>
    <col min="2312" max="2312" width="6.5703125" style="33" bestFit="1" customWidth="1"/>
    <col min="2313" max="2313" width="5" style="33" bestFit="1" customWidth="1"/>
    <col min="2314" max="2314" width="5.7109375" style="33" bestFit="1" customWidth="1"/>
    <col min="2315" max="2316" width="5" style="33" bestFit="1" customWidth="1"/>
    <col min="2317" max="2317" width="0" style="33" hidden="1" customWidth="1"/>
    <col min="2318" max="2556" width="9.140625" style="33"/>
    <col min="2557" max="2557" width="10.28515625" style="33" customWidth="1"/>
    <col min="2558" max="2558" width="6.5703125" style="33" bestFit="1" customWidth="1"/>
    <col min="2559" max="2559" width="7.28515625" style="33" bestFit="1" customWidth="1"/>
    <col min="2560" max="2560" width="5.7109375" style="33" bestFit="1" customWidth="1"/>
    <col min="2561" max="2562" width="7.28515625" style="33" bestFit="1" customWidth="1"/>
    <col min="2563" max="2563" width="5.7109375" style="33" bestFit="1" customWidth="1"/>
    <col min="2564" max="2564" width="7.5703125" style="33" customWidth="1"/>
    <col min="2565" max="2565" width="8.140625" style="33" bestFit="1" customWidth="1"/>
    <col min="2566" max="2566" width="6.5703125" style="33" bestFit="1" customWidth="1"/>
    <col min="2567" max="2567" width="5.7109375" style="33" bestFit="1" customWidth="1"/>
    <col min="2568" max="2568" width="6.5703125" style="33" bestFit="1" customWidth="1"/>
    <col min="2569" max="2569" width="5" style="33" bestFit="1" customWidth="1"/>
    <col min="2570" max="2570" width="5.7109375" style="33" bestFit="1" customWidth="1"/>
    <col min="2571" max="2572" width="5" style="33" bestFit="1" customWidth="1"/>
    <col min="2573" max="2573" width="0" style="33" hidden="1" customWidth="1"/>
    <col min="2574" max="2812" width="9.140625" style="33"/>
    <col min="2813" max="2813" width="10.28515625" style="33" customWidth="1"/>
    <col min="2814" max="2814" width="6.5703125" style="33" bestFit="1" customWidth="1"/>
    <col min="2815" max="2815" width="7.28515625" style="33" bestFit="1" customWidth="1"/>
    <col min="2816" max="2816" width="5.7109375" style="33" bestFit="1" customWidth="1"/>
    <col min="2817" max="2818" width="7.28515625" style="33" bestFit="1" customWidth="1"/>
    <col min="2819" max="2819" width="5.7109375" style="33" bestFit="1" customWidth="1"/>
    <col min="2820" max="2820" width="7.5703125" style="33" customWidth="1"/>
    <col min="2821" max="2821" width="8.140625" style="33" bestFit="1" customWidth="1"/>
    <col min="2822" max="2822" width="6.5703125" style="33" bestFit="1" customWidth="1"/>
    <col min="2823" max="2823" width="5.7109375" style="33" bestFit="1" customWidth="1"/>
    <col min="2824" max="2824" width="6.5703125" style="33" bestFit="1" customWidth="1"/>
    <col min="2825" max="2825" width="5" style="33" bestFit="1" customWidth="1"/>
    <col min="2826" max="2826" width="5.7109375" style="33" bestFit="1" customWidth="1"/>
    <col min="2827" max="2828" width="5" style="33" bestFit="1" customWidth="1"/>
    <col min="2829" max="2829" width="0" style="33" hidden="1" customWidth="1"/>
    <col min="2830" max="3068" width="9.140625" style="33"/>
    <col min="3069" max="3069" width="10.28515625" style="33" customWidth="1"/>
    <col min="3070" max="3070" width="6.5703125" style="33" bestFit="1" customWidth="1"/>
    <col min="3071" max="3071" width="7.28515625" style="33" bestFit="1" customWidth="1"/>
    <col min="3072" max="3072" width="5.7109375" style="33" bestFit="1" customWidth="1"/>
    <col min="3073" max="3074" width="7.28515625" style="33" bestFit="1" customWidth="1"/>
    <col min="3075" max="3075" width="5.7109375" style="33" bestFit="1" customWidth="1"/>
    <col min="3076" max="3076" width="7.5703125" style="33" customWidth="1"/>
    <col min="3077" max="3077" width="8.140625" style="33" bestFit="1" customWidth="1"/>
    <col min="3078" max="3078" width="6.5703125" style="33" bestFit="1" customWidth="1"/>
    <col min="3079" max="3079" width="5.7109375" style="33" bestFit="1" customWidth="1"/>
    <col min="3080" max="3080" width="6.5703125" style="33" bestFit="1" customWidth="1"/>
    <col min="3081" max="3081" width="5" style="33" bestFit="1" customWidth="1"/>
    <col min="3082" max="3082" width="5.7109375" style="33" bestFit="1" customWidth="1"/>
    <col min="3083" max="3084" width="5" style="33" bestFit="1" customWidth="1"/>
    <col min="3085" max="3085" width="0" style="33" hidden="1" customWidth="1"/>
    <col min="3086" max="3324" width="9.140625" style="33"/>
    <col min="3325" max="3325" width="10.28515625" style="33" customWidth="1"/>
    <col min="3326" max="3326" width="6.5703125" style="33" bestFit="1" customWidth="1"/>
    <col min="3327" max="3327" width="7.28515625" style="33" bestFit="1" customWidth="1"/>
    <col min="3328" max="3328" width="5.7109375" style="33" bestFit="1" customWidth="1"/>
    <col min="3329" max="3330" width="7.28515625" style="33" bestFit="1" customWidth="1"/>
    <col min="3331" max="3331" width="5.7109375" style="33" bestFit="1" customWidth="1"/>
    <col min="3332" max="3332" width="7.5703125" style="33" customWidth="1"/>
    <col min="3333" max="3333" width="8.140625" style="33" bestFit="1" customWidth="1"/>
    <col min="3334" max="3334" width="6.5703125" style="33" bestFit="1" customWidth="1"/>
    <col min="3335" max="3335" width="5.7109375" style="33" bestFit="1" customWidth="1"/>
    <col min="3336" max="3336" width="6.5703125" style="33" bestFit="1" customWidth="1"/>
    <col min="3337" max="3337" width="5" style="33" bestFit="1" customWidth="1"/>
    <col min="3338" max="3338" width="5.7109375" style="33" bestFit="1" customWidth="1"/>
    <col min="3339" max="3340" width="5" style="33" bestFit="1" customWidth="1"/>
    <col min="3341" max="3341" width="0" style="33" hidden="1" customWidth="1"/>
    <col min="3342" max="3580" width="9.140625" style="33"/>
    <col min="3581" max="3581" width="10.28515625" style="33" customWidth="1"/>
    <col min="3582" max="3582" width="6.5703125" style="33" bestFit="1" customWidth="1"/>
    <col min="3583" max="3583" width="7.28515625" style="33" bestFit="1" customWidth="1"/>
    <col min="3584" max="3584" width="5.7109375" style="33" bestFit="1" customWidth="1"/>
    <col min="3585" max="3586" width="7.28515625" style="33" bestFit="1" customWidth="1"/>
    <col min="3587" max="3587" width="5.7109375" style="33" bestFit="1" customWidth="1"/>
    <col min="3588" max="3588" width="7.5703125" style="33" customWidth="1"/>
    <col min="3589" max="3589" width="8.140625" style="33" bestFit="1" customWidth="1"/>
    <col min="3590" max="3590" width="6.5703125" style="33" bestFit="1" customWidth="1"/>
    <col min="3591" max="3591" width="5.7109375" style="33" bestFit="1" customWidth="1"/>
    <col min="3592" max="3592" width="6.5703125" style="33" bestFit="1" customWidth="1"/>
    <col min="3593" max="3593" width="5" style="33" bestFit="1" customWidth="1"/>
    <col min="3594" max="3594" width="5.7109375" style="33" bestFit="1" customWidth="1"/>
    <col min="3595" max="3596" width="5" style="33" bestFit="1" customWidth="1"/>
    <col min="3597" max="3597" width="0" style="33" hidden="1" customWidth="1"/>
    <col min="3598" max="3836" width="9.140625" style="33"/>
    <col min="3837" max="3837" width="10.28515625" style="33" customWidth="1"/>
    <col min="3838" max="3838" width="6.5703125" style="33" bestFit="1" customWidth="1"/>
    <col min="3839" max="3839" width="7.28515625" style="33" bestFit="1" customWidth="1"/>
    <col min="3840" max="3840" width="5.7109375" style="33" bestFit="1" customWidth="1"/>
    <col min="3841" max="3842" width="7.28515625" style="33" bestFit="1" customWidth="1"/>
    <col min="3843" max="3843" width="5.7109375" style="33" bestFit="1" customWidth="1"/>
    <col min="3844" max="3844" width="7.5703125" style="33" customWidth="1"/>
    <col min="3845" max="3845" width="8.140625" style="33" bestFit="1" customWidth="1"/>
    <col min="3846" max="3846" width="6.5703125" style="33" bestFit="1" customWidth="1"/>
    <col min="3847" max="3847" width="5.7109375" style="33" bestFit="1" customWidth="1"/>
    <col min="3848" max="3848" width="6.5703125" style="33" bestFit="1" customWidth="1"/>
    <col min="3849" max="3849" width="5" style="33" bestFit="1" customWidth="1"/>
    <col min="3850" max="3850" width="5.7109375" style="33" bestFit="1" customWidth="1"/>
    <col min="3851" max="3852" width="5" style="33" bestFit="1" customWidth="1"/>
    <col min="3853" max="3853" width="0" style="33" hidden="1" customWidth="1"/>
    <col min="3854" max="4092" width="9.140625" style="33"/>
    <col min="4093" max="4093" width="10.28515625" style="33" customWidth="1"/>
    <col min="4094" max="4094" width="6.5703125" style="33" bestFit="1" customWidth="1"/>
    <col min="4095" max="4095" width="7.28515625" style="33" bestFit="1" customWidth="1"/>
    <col min="4096" max="4096" width="5.7109375" style="33" bestFit="1" customWidth="1"/>
    <col min="4097" max="4098" width="7.28515625" style="33" bestFit="1" customWidth="1"/>
    <col min="4099" max="4099" width="5.7109375" style="33" bestFit="1" customWidth="1"/>
    <col min="4100" max="4100" width="7.5703125" style="33" customWidth="1"/>
    <col min="4101" max="4101" width="8.140625" style="33" bestFit="1" customWidth="1"/>
    <col min="4102" max="4102" width="6.5703125" style="33" bestFit="1" customWidth="1"/>
    <col min="4103" max="4103" width="5.7109375" style="33" bestFit="1" customWidth="1"/>
    <col min="4104" max="4104" width="6.5703125" style="33" bestFit="1" customWidth="1"/>
    <col min="4105" max="4105" width="5" style="33" bestFit="1" customWidth="1"/>
    <col min="4106" max="4106" width="5.7109375" style="33" bestFit="1" customWidth="1"/>
    <col min="4107" max="4108" width="5" style="33" bestFit="1" customWidth="1"/>
    <col min="4109" max="4109" width="0" style="33" hidden="1" customWidth="1"/>
    <col min="4110" max="4348" width="9.140625" style="33"/>
    <col min="4349" max="4349" width="10.28515625" style="33" customWidth="1"/>
    <col min="4350" max="4350" width="6.5703125" style="33" bestFit="1" customWidth="1"/>
    <col min="4351" max="4351" width="7.28515625" style="33" bestFit="1" customWidth="1"/>
    <col min="4352" max="4352" width="5.7109375" style="33" bestFit="1" customWidth="1"/>
    <col min="4353" max="4354" width="7.28515625" style="33" bestFit="1" customWidth="1"/>
    <col min="4355" max="4355" width="5.7109375" style="33" bestFit="1" customWidth="1"/>
    <col min="4356" max="4356" width="7.5703125" style="33" customWidth="1"/>
    <col min="4357" max="4357" width="8.140625" style="33" bestFit="1" customWidth="1"/>
    <col min="4358" max="4358" width="6.5703125" style="33" bestFit="1" customWidth="1"/>
    <col min="4359" max="4359" width="5.7109375" style="33" bestFit="1" customWidth="1"/>
    <col min="4360" max="4360" width="6.5703125" style="33" bestFit="1" customWidth="1"/>
    <col min="4361" max="4361" width="5" style="33" bestFit="1" customWidth="1"/>
    <col min="4362" max="4362" width="5.7109375" style="33" bestFit="1" customWidth="1"/>
    <col min="4363" max="4364" width="5" style="33" bestFit="1" customWidth="1"/>
    <col min="4365" max="4365" width="0" style="33" hidden="1" customWidth="1"/>
    <col min="4366" max="4604" width="9.140625" style="33"/>
    <col min="4605" max="4605" width="10.28515625" style="33" customWidth="1"/>
    <col min="4606" max="4606" width="6.5703125" style="33" bestFit="1" customWidth="1"/>
    <col min="4607" max="4607" width="7.28515625" style="33" bestFit="1" customWidth="1"/>
    <col min="4608" max="4608" width="5.7109375" style="33" bestFit="1" customWidth="1"/>
    <col min="4609" max="4610" width="7.28515625" style="33" bestFit="1" customWidth="1"/>
    <col min="4611" max="4611" width="5.7109375" style="33" bestFit="1" customWidth="1"/>
    <col min="4612" max="4612" width="7.5703125" style="33" customWidth="1"/>
    <col min="4613" max="4613" width="8.140625" style="33" bestFit="1" customWidth="1"/>
    <col min="4614" max="4614" width="6.5703125" style="33" bestFit="1" customWidth="1"/>
    <col min="4615" max="4615" width="5.7109375" style="33" bestFit="1" customWidth="1"/>
    <col min="4616" max="4616" width="6.5703125" style="33" bestFit="1" customWidth="1"/>
    <col min="4617" max="4617" width="5" style="33" bestFit="1" customWidth="1"/>
    <col min="4618" max="4618" width="5.7109375" style="33" bestFit="1" customWidth="1"/>
    <col min="4619" max="4620" width="5" style="33" bestFit="1" customWidth="1"/>
    <col min="4621" max="4621" width="0" style="33" hidden="1" customWidth="1"/>
    <col min="4622" max="4860" width="9.140625" style="33"/>
    <col min="4861" max="4861" width="10.28515625" style="33" customWidth="1"/>
    <col min="4862" max="4862" width="6.5703125" style="33" bestFit="1" customWidth="1"/>
    <col min="4863" max="4863" width="7.28515625" style="33" bestFit="1" customWidth="1"/>
    <col min="4864" max="4864" width="5.7109375" style="33" bestFit="1" customWidth="1"/>
    <col min="4865" max="4866" width="7.28515625" style="33" bestFit="1" customWidth="1"/>
    <col min="4867" max="4867" width="5.7109375" style="33" bestFit="1" customWidth="1"/>
    <col min="4868" max="4868" width="7.5703125" style="33" customWidth="1"/>
    <col min="4869" max="4869" width="8.140625" style="33" bestFit="1" customWidth="1"/>
    <col min="4870" max="4870" width="6.5703125" style="33" bestFit="1" customWidth="1"/>
    <col min="4871" max="4871" width="5.7109375" style="33" bestFit="1" customWidth="1"/>
    <col min="4872" max="4872" width="6.5703125" style="33" bestFit="1" customWidth="1"/>
    <col min="4873" max="4873" width="5" style="33" bestFit="1" customWidth="1"/>
    <col min="4874" max="4874" width="5.7109375" style="33" bestFit="1" customWidth="1"/>
    <col min="4875" max="4876" width="5" style="33" bestFit="1" customWidth="1"/>
    <col min="4877" max="4877" width="0" style="33" hidden="1" customWidth="1"/>
    <col min="4878" max="5116" width="9.140625" style="33"/>
    <col min="5117" max="5117" width="10.28515625" style="33" customWidth="1"/>
    <col min="5118" max="5118" width="6.5703125" style="33" bestFit="1" customWidth="1"/>
    <col min="5119" max="5119" width="7.28515625" style="33" bestFit="1" customWidth="1"/>
    <col min="5120" max="5120" width="5.7109375" style="33" bestFit="1" customWidth="1"/>
    <col min="5121" max="5122" width="7.28515625" style="33" bestFit="1" customWidth="1"/>
    <col min="5123" max="5123" width="5.7109375" style="33" bestFit="1" customWidth="1"/>
    <col min="5124" max="5124" width="7.5703125" style="33" customWidth="1"/>
    <col min="5125" max="5125" width="8.140625" style="33" bestFit="1" customWidth="1"/>
    <col min="5126" max="5126" width="6.5703125" style="33" bestFit="1" customWidth="1"/>
    <col min="5127" max="5127" width="5.7109375" style="33" bestFit="1" customWidth="1"/>
    <col min="5128" max="5128" width="6.5703125" style="33" bestFit="1" customWidth="1"/>
    <col min="5129" max="5129" width="5" style="33" bestFit="1" customWidth="1"/>
    <col min="5130" max="5130" width="5.7109375" style="33" bestFit="1" customWidth="1"/>
    <col min="5131" max="5132" width="5" style="33" bestFit="1" customWidth="1"/>
    <col min="5133" max="5133" width="0" style="33" hidden="1" customWidth="1"/>
    <col min="5134" max="5372" width="9.140625" style="33"/>
    <col min="5373" max="5373" width="10.28515625" style="33" customWidth="1"/>
    <col min="5374" max="5374" width="6.5703125" style="33" bestFit="1" customWidth="1"/>
    <col min="5375" max="5375" width="7.28515625" style="33" bestFit="1" customWidth="1"/>
    <col min="5376" max="5376" width="5.7109375" style="33" bestFit="1" customWidth="1"/>
    <col min="5377" max="5378" width="7.28515625" style="33" bestFit="1" customWidth="1"/>
    <col min="5379" max="5379" width="5.7109375" style="33" bestFit="1" customWidth="1"/>
    <col min="5380" max="5380" width="7.5703125" style="33" customWidth="1"/>
    <col min="5381" max="5381" width="8.140625" style="33" bestFit="1" customWidth="1"/>
    <col min="5382" max="5382" width="6.5703125" style="33" bestFit="1" customWidth="1"/>
    <col min="5383" max="5383" width="5.7109375" style="33" bestFit="1" customWidth="1"/>
    <col min="5384" max="5384" width="6.5703125" style="33" bestFit="1" customWidth="1"/>
    <col min="5385" max="5385" width="5" style="33" bestFit="1" customWidth="1"/>
    <col min="5386" max="5386" width="5.7109375" style="33" bestFit="1" customWidth="1"/>
    <col min="5387" max="5388" width="5" style="33" bestFit="1" customWidth="1"/>
    <col min="5389" max="5389" width="0" style="33" hidden="1" customWidth="1"/>
    <col min="5390" max="5628" width="9.140625" style="33"/>
    <col min="5629" max="5629" width="10.28515625" style="33" customWidth="1"/>
    <col min="5630" max="5630" width="6.5703125" style="33" bestFit="1" customWidth="1"/>
    <col min="5631" max="5631" width="7.28515625" style="33" bestFit="1" customWidth="1"/>
    <col min="5632" max="5632" width="5.7109375" style="33" bestFit="1" customWidth="1"/>
    <col min="5633" max="5634" width="7.28515625" style="33" bestFit="1" customWidth="1"/>
    <col min="5635" max="5635" width="5.7109375" style="33" bestFit="1" customWidth="1"/>
    <col min="5636" max="5636" width="7.5703125" style="33" customWidth="1"/>
    <col min="5637" max="5637" width="8.140625" style="33" bestFit="1" customWidth="1"/>
    <col min="5638" max="5638" width="6.5703125" style="33" bestFit="1" customWidth="1"/>
    <col min="5639" max="5639" width="5.7109375" style="33" bestFit="1" customWidth="1"/>
    <col min="5640" max="5640" width="6.5703125" style="33" bestFit="1" customWidth="1"/>
    <col min="5641" max="5641" width="5" style="33" bestFit="1" customWidth="1"/>
    <col min="5642" max="5642" width="5.7109375" style="33" bestFit="1" customWidth="1"/>
    <col min="5643" max="5644" width="5" style="33" bestFit="1" customWidth="1"/>
    <col min="5645" max="5645" width="0" style="33" hidden="1" customWidth="1"/>
    <col min="5646" max="5884" width="9.140625" style="33"/>
    <col min="5885" max="5885" width="10.28515625" style="33" customWidth="1"/>
    <col min="5886" max="5886" width="6.5703125" style="33" bestFit="1" customWidth="1"/>
    <col min="5887" max="5887" width="7.28515625" style="33" bestFit="1" customWidth="1"/>
    <col min="5888" max="5888" width="5.7109375" style="33" bestFit="1" customWidth="1"/>
    <col min="5889" max="5890" width="7.28515625" style="33" bestFit="1" customWidth="1"/>
    <col min="5891" max="5891" width="5.7109375" style="33" bestFit="1" customWidth="1"/>
    <col min="5892" max="5892" width="7.5703125" style="33" customWidth="1"/>
    <col min="5893" max="5893" width="8.140625" style="33" bestFit="1" customWidth="1"/>
    <col min="5894" max="5894" width="6.5703125" style="33" bestFit="1" customWidth="1"/>
    <col min="5895" max="5895" width="5.7109375" style="33" bestFit="1" customWidth="1"/>
    <col min="5896" max="5896" width="6.5703125" style="33" bestFit="1" customWidth="1"/>
    <col min="5897" max="5897" width="5" style="33" bestFit="1" customWidth="1"/>
    <col min="5898" max="5898" width="5.7109375" style="33" bestFit="1" customWidth="1"/>
    <col min="5899" max="5900" width="5" style="33" bestFit="1" customWidth="1"/>
    <col min="5901" max="5901" width="0" style="33" hidden="1" customWidth="1"/>
    <col min="5902" max="6140" width="9.140625" style="33"/>
    <col min="6141" max="6141" width="10.28515625" style="33" customWidth="1"/>
    <col min="6142" max="6142" width="6.5703125" style="33" bestFit="1" customWidth="1"/>
    <col min="6143" max="6143" width="7.28515625" style="33" bestFit="1" customWidth="1"/>
    <col min="6144" max="6144" width="5.7109375" style="33" bestFit="1" customWidth="1"/>
    <col min="6145" max="6146" width="7.28515625" style="33" bestFit="1" customWidth="1"/>
    <col min="6147" max="6147" width="5.7109375" style="33" bestFit="1" customWidth="1"/>
    <col min="6148" max="6148" width="7.5703125" style="33" customWidth="1"/>
    <col min="6149" max="6149" width="8.140625" style="33" bestFit="1" customWidth="1"/>
    <col min="6150" max="6150" width="6.5703125" style="33" bestFit="1" customWidth="1"/>
    <col min="6151" max="6151" width="5.7109375" style="33" bestFit="1" customWidth="1"/>
    <col min="6152" max="6152" width="6.5703125" style="33" bestFit="1" customWidth="1"/>
    <col min="6153" max="6153" width="5" style="33" bestFit="1" customWidth="1"/>
    <col min="6154" max="6154" width="5.7109375" style="33" bestFit="1" customWidth="1"/>
    <col min="6155" max="6156" width="5" style="33" bestFit="1" customWidth="1"/>
    <col min="6157" max="6157" width="0" style="33" hidden="1" customWidth="1"/>
    <col min="6158" max="6396" width="9.140625" style="33"/>
    <col min="6397" max="6397" width="10.28515625" style="33" customWidth="1"/>
    <col min="6398" max="6398" width="6.5703125" style="33" bestFit="1" customWidth="1"/>
    <col min="6399" max="6399" width="7.28515625" style="33" bestFit="1" customWidth="1"/>
    <col min="6400" max="6400" width="5.7109375" style="33" bestFit="1" customWidth="1"/>
    <col min="6401" max="6402" width="7.28515625" style="33" bestFit="1" customWidth="1"/>
    <col min="6403" max="6403" width="5.7109375" style="33" bestFit="1" customWidth="1"/>
    <col min="6404" max="6404" width="7.5703125" style="33" customWidth="1"/>
    <col min="6405" max="6405" width="8.140625" style="33" bestFit="1" customWidth="1"/>
    <col min="6406" max="6406" width="6.5703125" style="33" bestFit="1" customWidth="1"/>
    <col min="6407" max="6407" width="5.7109375" style="33" bestFit="1" customWidth="1"/>
    <col min="6408" max="6408" width="6.5703125" style="33" bestFit="1" customWidth="1"/>
    <col min="6409" max="6409" width="5" style="33" bestFit="1" customWidth="1"/>
    <col min="6410" max="6410" width="5.7109375" style="33" bestFit="1" customWidth="1"/>
    <col min="6411" max="6412" width="5" style="33" bestFit="1" customWidth="1"/>
    <col min="6413" max="6413" width="0" style="33" hidden="1" customWidth="1"/>
    <col min="6414" max="6652" width="9.140625" style="33"/>
    <col min="6653" max="6653" width="10.28515625" style="33" customWidth="1"/>
    <col min="6654" max="6654" width="6.5703125" style="33" bestFit="1" customWidth="1"/>
    <col min="6655" max="6655" width="7.28515625" style="33" bestFit="1" customWidth="1"/>
    <col min="6656" max="6656" width="5.7109375" style="33" bestFit="1" customWidth="1"/>
    <col min="6657" max="6658" width="7.28515625" style="33" bestFit="1" customWidth="1"/>
    <col min="6659" max="6659" width="5.7109375" style="33" bestFit="1" customWidth="1"/>
    <col min="6660" max="6660" width="7.5703125" style="33" customWidth="1"/>
    <col min="6661" max="6661" width="8.140625" style="33" bestFit="1" customWidth="1"/>
    <col min="6662" max="6662" width="6.5703125" style="33" bestFit="1" customWidth="1"/>
    <col min="6663" max="6663" width="5.7109375" style="33" bestFit="1" customWidth="1"/>
    <col min="6664" max="6664" width="6.5703125" style="33" bestFit="1" customWidth="1"/>
    <col min="6665" max="6665" width="5" style="33" bestFit="1" customWidth="1"/>
    <col min="6666" max="6666" width="5.7109375" style="33" bestFit="1" customWidth="1"/>
    <col min="6667" max="6668" width="5" style="33" bestFit="1" customWidth="1"/>
    <col min="6669" max="6669" width="0" style="33" hidden="1" customWidth="1"/>
    <col min="6670" max="6908" width="9.140625" style="33"/>
    <col min="6909" max="6909" width="10.28515625" style="33" customWidth="1"/>
    <col min="6910" max="6910" width="6.5703125" style="33" bestFit="1" customWidth="1"/>
    <col min="6911" max="6911" width="7.28515625" style="33" bestFit="1" customWidth="1"/>
    <col min="6912" max="6912" width="5.7109375" style="33" bestFit="1" customWidth="1"/>
    <col min="6913" max="6914" width="7.28515625" style="33" bestFit="1" customWidth="1"/>
    <col min="6915" max="6915" width="5.7109375" style="33" bestFit="1" customWidth="1"/>
    <col min="6916" max="6916" width="7.5703125" style="33" customWidth="1"/>
    <col min="6917" max="6917" width="8.140625" style="33" bestFit="1" customWidth="1"/>
    <col min="6918" max="6918" width="6.5703125" style="33" bestFit="1" customWidth="1"/>
    <col min="6919" max="6919" width="5.7109375" style="33" bestFit="1" customWidth="1"/>
    <col min="6920" max="6920" width="6.5703125" style="33" bestFit="1" customWidth="1"/>
    <col min="6921" max="6921" width="5" style="33" bestFit="1" customWidth="1"/>
    <col min="6922" max="6922" width="5.7109375" style="33" bestFit="1" customWidth="1"/>
    <col min="6923" max="6924" width="5" style="33" bestFit="1" customWidth="1"/>
    <col min="6925" max="6925" width="0" style="33" hidden="1" customWidth="1"/>
    <col min="6926" max="7164" width="9.140625" style="33"/>
    <col min="7165" max="7165" width="10.28515625" style="33" customWidth="1"/>
    <col min="7166" max="7166" width="6.5703125" style="33" bestFit="1" customWidth="1"/>
    <col min="7167" max="7167" width="7.28515625" style="33" bestFit="1" customWidth="1"/>
    <col min="7168" max="7168" width="5.7109375" style="33" bestFit="1" customWidth="1"/>
    <col min="7169" max="7170" width="7.28515625" style="33" bestFit="1" customWidth="1"/>
    <col min="7171" max="7171" width="5.7109375" style="33" bestFit="1" customWidth="1"/>
    <col min="7172" max="7172" width="7.5703125" style="33" customWidth="1"/>
    <col min="7173" max="7173" width="8.140625" style="33" bestFit="1" customWidth="1"/>
    <col min="7174" max="7174" width="6.5703125" style="33" bestFit="1" customWidth="1"/>
    <col min="7175" max="7175" width="5.7109375" style="33" bestFit="1" customWidth="1"/>
    <col min="7176" max="7176" width="6.5703125" style="33" bestFit="1" customWidth="1"/>
    <col min="7177" max="7177" width="5" style="33" bestFit="1" customWidth="1"/>
    <col min="7178" max="7178" width="5.7109375" style="33" bestFit="1" customWidth="1"/>
    <col min="7179" max="7180" width="5" style="33" bestFit="1" customWidth="1"/>
    <col min="7181" max="7181" width="0" style="33" hidden="1" customWidth="1"/>
    <col min="7182" max="7420" width="9.140625" style="33"/>
    <col min="7421" max="7421" width="10.28515625" style="33" customWidth="1"/>
    <col min="7422" max="7422" width="6.5703125" style="33" bestFit="1" customWidth="1"/>
    <col min="7423" max="7423" width="7.28515625" style="33" bestFit="1" customWidth="1"/>
    <col min="7424" max="7424" width="5.7109375" style="33" bestFit="1" customWidth="1"/>
    <col min="7425" max="7426" width="7.28515625" style="33" bestFit="1" customWidth="1"/>
    <col min="7427" max="7427" width="5.7109375" style="33" bestFit="1" customWidth="1"/>
    <col min="7428" max="7428" width="7.5703125" style="33" customWidth="1"/>
    <col min="7429" max="7429" width="8.140625" style="33" bestFit="1" customWidth="1"/>
    <col min="7430" max="7430" width="6.5703125" style="33" bestFit="1" customWidth="1"/>
    <col min="7431" max="7431" width="5.7109375" style="33" bestFit="1" customWidth="1"/>
    <col min="7432" max="7432" width="6.5703125" style="33" bestFit="1" customWidth="1"/>
    <col min="7433" max="7433" width="5" style="33" bestFit="1" customWidth="1"/>
    <col min="7434" max="7434" width="5.7109375" style="33" bestFit="1" customWidth="1"/>
    <col min="7435" max="7436" width="5" style="33" bestFit="1" customWidth="1"/>
    <col min="7437" max="7437" width="0" style="33" hidden="1" customWidth="1"/>
    <col min="7438" max="7676" width="9.140625" style="33"/>
    <col min="7677" max="7677" width="10.28515625" style="33" customWidth="1"/>
    <col min="7678" max="7678" width="6.5703125" style="33" bestFit="1" customWidth="1"/>
    <col min="7679" max="7679" width="7.28515625" style="33" bestFit="1" customWidth="1"/>
    <col min="7680" max="7680" width="5.7109375" style="33" bestFit="1" customWidth="1"/>
    <col min="7681" max="7682" width="7.28515625" style="33" bestFit="1" customWidth="1"/>
    <col min="7683" max="7683" width="5.7109375" style="33" bestFit="1" customWidth="1"/>
    <col min="7684" max="7684" width="7.5703125" style="33" customWidth="1"/>
    <col min="7685" max="7685" width="8.140625" style="33" bestFit="1" customWidth="1"/>
    <col min="7686" max="7686" width="6.5703125" style="33" bestFit="1" customWidth="1"/>
    <col min="7687" max="7687" width="5.7109375" style="33" bestFit="1" customWidth="1"/>
    <col min="7688" max="7688" width="6.5703125" style="33" bestFit="1" customWidth="1"/>
    <col min="7689" max="7689" width="5" style="33" bestFit="1" customWidth="1"/>
    <col min="7690" max="7690" width="5.7109375" style="33" bestFit="1" customWidth="1"/>
    <col min="7691" max="7692" width="5" style="33" bestFit="1" customWidth="1"/>
    <col min="7693" max="7693" width="0" style="33" hidden="1" customWidth="1"/>
    <col min="7694" max="7932" width="9.140625" style="33"/>
    <col min="7933" max="7933" width="10.28515625" style="33" customWidth="1"/>
    <col min="7934" max="7934" width="6.5703125" style="33" bestFit="1" customWidth="1"/>
    <col min="7935" max="7935" width="7.28515625" style="33" bestFit="1" customWidth="1"/>
    <col min="7936" max="7936" width="5.7109375" style="33" bestFit="1" customWidth="1"/>
    <col min="7937" max="7938" width="7.28515625" style="33" bestFit="1" customWidth="1"/>
    <col min="7939" max="7939" width="5.7109375" style="33" bestFit="1" customWidth="1"/>
    <col min="7940" max="7940" width="7.5703125" style="33" customWidth="1"/>
    <col min="7941" max="7941" width="8.140625" style="33" bestFit="1" customWidth="1"/>
    <col min="7942" max="7942" width="6.5703125" style="33" bestFit="1" customWidth="1"/>
    <col min="7943" max="7943" width="5.7109375" style="33" bestFit="1" customWidth="1"/>
    <col min="7944" max="7944" width="6.5703125" style="33" bestFit="1" customWidth="1"/>
    <col min="7945" max="7945" width="5" style="33" bestFit="1" customWidth="1"/>
    <col min="7946" max="7946" width="5.7109375" style="33" bestFit="1" customWidth="1"/>
    <col min="7947" max="7948" width="5" style="33" bestFit="1" customWidth="1"/>
    <col min="7949" max="7949" width="0" style="33" hidden="1" customWidth="1"/>
    <col min="7950" max="8188" width="9.140625" style="33"/>
    <col min="8189" max="8189" width="10.28515625" style="33" customWidth="1"/>
    <col min="8190" max="8190" width="6.5703125" style="33" bestFit="1" customWidth="1"/>
    <col min="8191" max="8191" width="7.28515625" style="33" bestFit="1" customWidth="1"/>
    <col min="8192" max="8192" width="5.7109375" style="33" bestFit="1" customWidth="1"/>
    <col min="8193" max="8194" width="7.28515625" style="33" bestFit="1" customWidth="1"/>
    <col min="8195" max="8195" width="5.7109375" style="33" bestFit="1" customWidth="1"/>
    <col min="8196" max="8196" width="7.5703125" style="33" customWidth="1"/>
    <col min="8197" max="8197" width="8.140625" style="33" bestFit="1" customWidth="1"/>
    <col min="8198" max="8198" width="6.5703125" style="33" bestFit="1" customWidth="1"/>
    <col min="8199" max="8199" width="5.7109375" style="33" bestFit="1" customWidth="1"/>
    <col min="8200" max="8200" width="6.5703125" style="33" bestFit="1" customWidth="1"/>
    <col min="8201" max="8201" width="5" style="33" bestFit="1" customWidth="1"/>
    <col min="8202" max="8202" width="5.7109375" style="33" bestFit="1" customWidth="1"/>
    <col min="8203" max="8204" width="5" style="33" bestFit="1" customWidth="1"/>
    <col min="8205" max="8205" width="0" style="33" hidden="1" customWidth="1"/>
    <col min="8206" max="8444" width="9.140625" style="33"/>
    <col min="8445" max="8445" width="10.28515625" style="33" customWidth="1"/>
    <col min="8446" max="8446" width="6.5703125" style="33" bestFit="1" customWidth="1"/>
    <col min="8447" max="8447" width="7.28515625" style="33" bestFit="1" customWidth="1"/>
    <col min="8448" max="8448" width="5.7109375" style="33" bestFit="1" customWidth="1"/>
    <col min="8449" max="8450" width="7.28515625" style="33" bestFit="1" customWidth="1"/>
    <col min="8451" max="8451" width="5.7109375" style="33" bestFit="1" customWidth="1"/>
    <col min="8452" max="8452" width="7.5703125" style="33" customWidth="1"/>
    <col min="8453" max="8453" width="8.140625" style="33" bestFit="1" customWidth="1"/>
    <col min="8454" max="8454" width="6.5703125" style="33" bestFit="1" customWidth="1"/>
    <col min="8455" max="8455" width="5.7109375" style="33" bestFit="1" customWidth="1"/>
    <col min="8456" max="8456" width="6.5703125" style="33" bestFit="1" customWidth="1"/>
    <col min="8457" max="8457" width="5" style="33" bestFit="1" customWidth="1"/>
    <col min="8458" max="8458" width="5.7109375" style="33" bestFit="1" customWidth="1"/>
    <col min="8459" max="8460" width="5" style="33" bestFit="1" customWidth="1"/>
    <col min="8461" max="8461" width="0" style="33" hidden="1" customWidth="1"/>
    <col min="8462" max="8700" width="9.140625" style="33"/>
    <col min="8701" max="8701" width="10.28515625" style="33" customWidth="1"/>
    <col min="8702" max="8702" width="6.5703125" style="33" bestFit="1" customWidth="1"/>
    <col min="8703" max="8703" width="7.28515625" style="33" bestFit="1" customWidth="1"/>
    <col min="8704" max="8704" width="5.7109375" style="33" bestFit="1" customWidth="1"/>
    <col min="8705" max="8706" width="7.28515625" style="33" bestFit="1" customWidth="1"/>
    <col min="8707" max="8707" width="5.7109375" style="33" bestFit="1" customWidth="1"/>
    <col min="8708" max="8708" width="7.5703125" style="33" customWidth="1"/>
    <col min="8709" max="8709" width="8.140625" style="33" bestFit="1" customWidth="1"/>
    <col min="8710" max="8710" width="6.5703125" style="33" bestFit="1" customWidth="1"/>
    <col min="8711" max="8711" width="5.7109375" style="33" bestFit="1" customWidth="1"/>
    <col min="8712" max="8712" width="6.5703125" style="33" bestFit="1" customWidth="1"/>
    <col min="8713" max="8713" width="5" style="33" bestFit="1" customWidth="1"/>
    <col min="8714" max="8714" width="5.7109375" style="33" bestFit="1" customWidth="1"/>
    <col min="8715" max="8716" width="5" style="33" bestFit="1" customWidth="1"/>
    <col min="8717" max="8717" width="0" style="33" hidden="1" customWidth="1"/>
    <col min="8718" max="8956" width="9.140625" style="33"/>
    <col min="8957" max="8957" width="10.28515625" style="33" customWidth="1"/>
    <col min="8958" max="8958" width="6.5703125" style="33" bestFit="1" customWidth="1"/>
    <col min="8959" max="8959" width="7.28515625" style="33" bestFit="1" customWidth="1"/>
    <col min="8960" max="8960" width="5.7109375" style="33" bestFit="1" customWidth="1"/>
    <col min="8961" max="8962" width="7.28515625" style="33" bestFit="1" customWidth="1"/>
    <col min="8963" max="8963" width="5.7109375" style="33" bestFit="1" customWidth="1"/>
    <col min="8964" max="8964" width="7.5703125" style="33" customWidth="1"/>
    <col min="8965" max="8965" width="8.140625" style="33" bestFit="1" customWidth="1"/>
    <col min="8966" max="8966" width="6.5703125" style="33" bestFit="1" customWidth="1"/>
    <col min="8967" max="8967" width="5.7109375" style="33" bestFit="1" customWidth="1"/>
    <col min="8968" max="8968" width="6.5703125" style="33" bestFit="1" customWidth="1"/>
    <col min="8969" max="8969" width="5" style="33" bestFit="1" customWidth="1"/>
    <col min="8970" max="8970" width="5.7109375" style="33" bestFit="1" customWidth="1"/>
    <col min="8971" max="8972" width="5" style="33" bestFit="1" customWidth="1"/>
    <col min="8973" max="8973" width="0" style="33" hidden="1" customWidth="1"/>
    <col min="8974" max="9212" width="9.140625" style="33"/>
    <col min="9213" max="9213" width="10.28515625" style="33" customWidth="1"/>
    <col min="9214" max="9214" width="6.5703125" style="33" bestFit="1" customWidth="1"/>
    <col min="9215" max="9215" width="7.28515625" style="33" bestFit="1" customWidth="1"/>
    <col min="9216" max="9216" width="5.7109375" style="33" bestFit="1" customWidth="1"/>
    <col min="9217" max="9218" width="7.28515625" style="33" bestFit="1" customWidth="1"/>
    <col min="9219" max="9219" width="5.7109375" style="33" bestFit="1" customWidth="1"/>
    <col min="9220" max="9220" width="7.5703125" style="33" customWidth="1"/>
    <col min="9221" max="9221" width="8.140625" style="33" bestFit="1" customWidth="1"/>
    <col min="9222" max="9222" width="6.5703125" style="33" bestFit="1" customWidth="1"/>
    <col min="9223" max="9223" width="5.7109375" style="33" bestFit="1" customWidth="1"/>
    <col min="9224" max="9224" width="6.5703125" style="33" bestFit="1" customWidth="1"/>
    <col min="9225" max="9225" width="5" style="33" bestFit="1" customWidth="1"/>
    <col min="9226" max="9226" width="5.7109375" style="33" bestFit="1" customWidth="1"/>
    <col min="9227" max="9228" width="5" style="33" bestFit="1" customWidth="1"/>
    <col min="9229" max="9229" width="0" style="33" hidden="1" customWidth="1"/>
    <col min="9230" max="9468" width="9.140625" style="33"/>
    <col min="9469" max="9469" width="10.28515625" style="33" customWidth="1"/>
    <col min="9470" max="9470" width="6.5703125" style="33" bestFit="1" customWidth="1"/>
    <col min="9471" max="9471" width="7.28515625" style="33" bestFit="1" customWidth="1"/>
    <col min="9472" max="9472" width="5.7109375" style="33" bestFit="1" customWidth="1"/>
    <col min="9473" max="9474" width="7.28515625" style="33" bestFit="1" customWidth="1"/>
    <col min="9475" max="9475" width="5.7109375" style="33" bestFit="1" customWidth="1"/>
    <col min="9476" max="9476" width="7.5703125" style="33" customWidth="1"/>
    <col min="9477" max="9477" width="8.140625" style="33" bestFit="1" customWidth="1"/>
    <col min="9478" max="9478" width="6.5703125" style="33" bestFit="1" customWidth="1"/>
    <col min="9479" max="9479" width="5.7109375" style="33" bestFit="1" customWidth="1"/>
    <col min="9480" max="9480" width="6.5703125" style="33" bestFit="1" customWidth="1"/>
    <col min="9481" max="9481" width="5" style="33" bestFit="1" customWidth="1"/>
    <col min="9482" max="9482" width="5.7109375" style="33" bestFit="1" customWidth="1"/>
    <col min="9483" max="9484" width="5" style="33" bestFit="1" customWidth="1"/>
    <col min="9485" max="9485" width="0" style="33" hidden="1" customWidth="1"/>
    <col min="9486" max="9724" width="9.140625" style="33"/>
    <col min="9725" max="9725" width="10.28515625" style="33" customWidth="1"/>
    <col min="9726" max="9726" width="6.5703125" style="33" bestFit="1" customWidth="1"/>
    <col min="9727" max="9727" width="7.28515625" style="33" bestFit="1" customWidth="1"/>
    <col min="9728" max="9728" width="5.7109375" style="33" bestFit="1" customWidth="1"/>
    <col min="9729" max="9730" width="7.28515625" style="33" bestFit="1" customWidth="1"/>
    <col min="9731" max="9731" width="5.7109375" style="33" bestFit="1" customWidth="1"/>
    <col min="9732" max="9732" width="7.5703125" style="33" customWidth="1"/>
    <col min="9733" max="9733" width="8.140625" style="33" bestFit="1" customWidth="1"/>
    <col min="9734" max="9734" width="6.5703125" style="33" bestFit="1" customWidth="1"/>
    <col min="9735" max="9735" width="5.7109375" style="33" bestFit="1" customWidth="1"/>
    <col min="9736" max="9736" width="6.5703125" style="33" bestFit="1" customWidth="1"/>
    <col min="9737" max="9737" width="5" style="33" bestFit="1" customWidth="1"/>
    <col min="9738" max="9738" width="5.7109375" style="33" bestFit="1" customWidth="1"/>
    <col min="9739" max="9740" width="5" style="33" bestFit="1" customWidth="1"/>
    <col min="9741" max="9741" width="0" style="33" hidden="1" customWidth="1"/>
    <col min="9742" max="9980" width="9.140625" style="33"/>
    <col min="9981" max="9981" width="10.28515625" style="33" customWidth="1"/>
    <col min="9982" max="9982" width="6.5703125" style="33" bestFit="1" customWidth="1"/>
    <col min="9983" max="9983" width="7.28515625" style="33" bestFit="1" customWidth="1"/>
    <col min="9984" max="9984" width="5.7109375" style="33" bestFit="1" customWidth="1"/>
    <col min="9985" max="9986" width="7.28515625" style="33" bestFit="1" customWidth="1"/>
    <col min="9987" max="9987" width="5.7109375" style="33" bestFit="1" customWidth="1"/>
    <col min="9988" max="9988" width="7.5703125" style="33" customWidth="1"/>
    <col min="9989" max="9989" width="8.140625" style="33" bestFit="1" customWidth="1"/>
    <col min="9990" max="9990" width="6.5703125" style="33" bestFit="1" customWidth="1"/>
    <col min="9991" max="9991" width="5.7109375" style="33" bestFit="1" customWidth="1"/>
    <col min="9992" max="9992" width="6.5703125" style="33" bestFit="1" customWidth="1"/>
    <col min="9993" max="9993" width="5" style="33" bestFit="1" customWidth="1"/>
    <col min="9994" max="9994" width="5.7109375" style="33" bestFit="1" customWidth="1"/>
    <col min="9995" max="9996" width="5" style="33" bestFit="1" customWidth="1"/>
    <col min="9997" max="9997" width="0" style="33" hidden="1" customWidth="1"/>
    <col min="9998" max="10236" width="9.140625" style="33"/>
    <col min="10237" max="10237" width="10.28515625" style="33" customWidth="1"/>
    <col min="10238" max="10238" width="6.5703125" style="33" bestFit="1" customWidth="1"/>
    <col min="10239" max="10239" width="7.28515625" style="33" bestFit="1" customWidth="1"/>
    <col min="10240" max="10240" width="5.7109375" style="33" bestFit="1" customWidth="1"/>
    <col min="10241" max="10242" width="7.28515625" style="33" bestFit="1" customWidth="1"/>
    <col min="10243" max="10243" width="5.7109375" style="33" bestFit="1" customWidth="1"/>
    <col min="10244" max="10244" width="7.5703125" style="33" customWidth="1"/>
    <col min="10245" max="10245" width="8.140625" style="33" bestFit="1" customWidth="1"/>
    <col min="10246" max="10246" width="6.5703125" style="33" bestFit="1" customWidth="1"/>
    <col min="10247" max="10247" width="5.7109375" style="33" bestFit="1" customWidth="1"/>
    <col min="10248" max="10248" width="6.5703125" style="33" bestFit="1" customWidth="1"/>
    <col min="10249" max="10249" width="5" style="33" bestFit="1" customWidth="1"/>
    <col min="10250" max="10250" width="5.7109375" style="33" bestFit="1" customWidth="1"/>
    <col min="10251" max="10252" width="5" style="33" bestFit="1" customWidth="1"/>
    <col min="10253" max="10253" width="0" style="33" hidden="1" customWidth="1"/>
    <col min="10254" max="10492" width="9.140625" style="33"/>
    <col min="10493" max="10493" width="10.28515625" style="33" customWidth="1"/>
    <col min="10494" max="10494" width="6.5703125" style="33" bestFit="1" customWidth="1"/>
    <col min="10495" max="10495" width="7.28515625" style="33" bestFit="1" customWidth="1"/>
    <col min="10496" max="10496" width="5.7109375" style="33" bestFit="1" customWidth="1"/>
    <col min="10497" max="10498" width="7.28515625" style="33" bestFit="1" customWidth="1"/>
    <col min="10499" max="10499" width="5.7109375" style="33" bestFit="1" customWidth="1"/>
    <col min="10500" max="10500" width="7.5703125" style="33" customWidth="1"/>
    <col min="10501" max="10501" width="8.140625" style="33" bestFit="1" customWidth="1"/>
    <col min="10502" max="10502" width="6.5703125" style="33" bestFit="1" customWidth="1"/>
    <col min="10503" max="10503" width="5.7109375" style="33" bestFit="1" customWidth="1"/>
    <col min="10504" max="10504" width="6.5703125" style="33" bestFit="1" customWidth="1"/>
    <col min="10505" max="10505" width="5" style="33" bestFit="1" customWidth="1"/>
    <col min="10506" max="10506" width="5.7109375" style="33" bestFit="1" customWidth="1"/>
    <col min="10507" max="10508" width="5" style="33" bestFit="1" customWidth="1"/>
    <col min="10509" max="10509" width="0" style="33" hidden="1" customWidth="1"/>
    <col min="10510" max="10748" width="9.140625" style="33"/>
    <col min="10749" max="10749" width="10.28515625" style="33" customWidth="1"/>
    <col min="10750" max="10750" width="6.5703125" style="33" bestFit="1" customWidth="1"/>
    <col min="10751" max="10751" width="7.28515625" style="33" bestFit="1" customWidth="1"/>
    <col min="10752" max="10752" width="5.7109375" style="33" bestFit="1" customWidth="1"/>
    <col min="10753" max="10754" width="7.28515625" style="33" bestFit="1" customWidth="1"/>
    <col min="10755" max="10755" width="5.7109375" style="33" bestFit="1" customWidth="1"/>
    <col min="10756" max="10756" width="7.5703125" style="33" customWidth="1"/>
    <col min="10757" max="10757" width="8.140625" style="33" bestFit="1" customWidth="1"/>
    <col min="10758" max="10758" width="6.5703125" style="33" bestFit="1" customWidth="1"/>
    <col min="10759" max="10759" width="5.7109375" style="33" bestFit="1" customWidth="1"/>
    <col min="10760" max="10760" width="6.5703125" style="33" bestFit="1" customWidth="1"/>
    <col min="10761" max="10761" width="5" style="33" bestFit="1" customWidth="1"/>
    <col min="10762" max="10762" width="5.7109375" style="33" bestFit="1" customWidth="1"/>
    <col min="10763" max="10764" width="5" style="33" bestFit="1" customWidth="1"/>
    <col min="10765" max="10765" width="0" style="33" hidden="1" customWidth="1"/>
    <col min="10766" max="11004" width="9.140625" style="33"/>
    <col min="11005" max="11005" width="10.28515625" style="33" customWidth="1"/>
    <col min="11006" max="11006" width="6.5703125" style="33" bestFit="1" customWidth="1"/>
    <col min="11007" max="11007" width="7.28515625" style="33" bestFit="1" customWidth="1"/>
    <col min="11008" max="11008" width="5.7109375" style="33" bestFit="1" customWidth="1"/>
    <col min="11009" max="11010" width="7.28515625" style="33" bestFit="1" customWidth="1"/>
    <col min="11011" max="11011" width="5.7109375" style="33" bestFit="1" customWidth="1"/>
    <col min="11012" max="11012" width="7.5703125" style="33" customWidth="1"/>
    <col min="11013" max="11013" width="8.140625" style="33" bestFit="1" customWidth="1"/>
    <col min="11014" max="11014" width="6.5703125" style="33" bestFit="1" customWidth="1"/>
    <col min="11015" max="11015" width="5.7109375" style="33" bestFit="1" customWidth="1"/>
    <col min="11016" max="11016" width="6.5703125" style="33" bestFit="1" customWidth="1"/>
    <col min="11017" max="11017" width="5" style="33" bestFit="1" customWidth="1"/>
    <col min="11018" max="11018" width="5.7109375" style="33" bestFit="1" customWidth="1"/>
    <col min="11019" max="11020" width="5" style="33" bestFit="1" customWidth="1"/>
    <col min="11021" max="11021" width="0" style="33" hidden="1" customWidth="1"/>
    <col min="11022" max="11260" width="9.140625" style="33"/>
    <col min="11261" max="11261" width="10.28515625" style="33" customWidth="1"/>
    <col min="11262" max="11262" width="6.5703125" style="33" bestFit="1" customWidth="1"/>
    <col min="11263" max="11263" width="7.28515625" style="33" bestFit="1" customWidth="1"/>
    <col min="11264" max="11264" width="5.7109375" style="33" bestFit="1" customWidth="1"/>
    <col min="11265" max="11266" width="7.28515625" style="33" bestFit="1" customWidth="1"/>
    <col min="11267" max="11267" width="5.7109375" style="33" bestFit="1" customWidth="1"/>
    <col min="11268" max="11268" width="7.5703125" style="33" customWidth="1"/>
    <col min="11269" max="11269" width="8.140625" style="33" bestFit="1" customWidth="1"/>
    <col min="11270" max="11270" width="6.5703125" style="33" bestFit="1" customWidth="1"/>
    <col min="11271" max="11271" width="5.7109375" style="33" bestFit="1" customWidth="1"/>
    <col min="11272" max="11272" width="6.5703125" style="33" bestFit="1" customWidth="1"/>
    <col min="11273" max="11273" width="5" style="33" bestFit="1" customWidth="1"/>
    <col min="11274" max="11274" width="5.7109375" style="33" bestFit="1" customWidth="1"/>
    <col min="11275" max="11276" width="5" style="33" bestFit="1" customWidth="1"/>
    <col min="11277" max="11277" width="0" style="33" hidden="1" customWidth="1"/>
    <col min="11278" max="11516" width="9.140625" style="33"/>
    <col min="11517" max="11517" width="10.28515625" style="33" customWidth="1"/>
    <col min="11518" max="11518" width="6.5703125" style="33" bestFit="1" customWidth="1"/>
    <col min="11519" max="11519" width="7.28515625" style="33" bestFit="1" customWidth="1"/>
    <col min="11520" max="11520" width="5.7109375" style="33" bestFit="1" customWidth="1"/>
    <col min="11521" max="11522" width="7.28515625" style="33" bestFit="1" customWidth="1"/>
    <col min="11523" max="11523" width="5.7109375" style="33" bestFit="1" customWidth="1"/>
    <col min="11524" max="11524" width="7.5703125" style="33" customWidth="1"/>
    <col min="11525" max="11525" width="8.140625" style="33" bestFit="1" customWidth="1"/>
    <col min="11526" max="11526" width="6.5703125" style="33" bestFit="1" customWidth="1"/>
    <col min="11527" max="11527" width="5.7109375" style="33" bestFit="1" customWidth="1"/>
    <col min="11528" max="11528" width="6.5703125" style="33" bestFit="1" customWidth="1"/>
    <col min="11529" max="11529" width="5" style="33" bestFit="1" customWidth="1"/>
    <col min="11530" max="11530" width="5.7109375" style="33" bestFit="1" customWidth="1"/>
    <col min="11531" max="11532" width="5" style="33" bestFit="1" customWidth="1"/>
    <col min="11533" max="11533" width="0" style="33" hidden="1" customWidth="1"/>
    <col min="11534" max="11772" width="9.140625" style="33"/>
    <col min="11773" max="11773" width="10.28515625" style="33" customWidth="1"/>
    <col min="11774" max="11774" width="6.5703125" style="33" bestFit="1" customWidth="1"/>
    <col min="11775" max="11775" width="7.28515625" style="33" bestFit="1" customWidth="1"/>
    <col min="11776" max="11776" width="5.7109375" style="33" bestFit="1" customWidth="1"/>
    <col min="11777" max="11778" width="7.28515625" style="33" bestFit="1" customWidth="1"/>
    <col min="11779" max="11779" width="5.7109375" style="33" bestFit="1" customWidth="1"/>
    <col min="11780" max="11780" width="7.5703125" style="33" customWidth="1"/>
    <col min="11781" max="11781" width="8.140625" style="33" bestFit="1" customWidth="1"/>
    <col min="11782" max="11782" width="6.5703125" style="33" bestFit="1" customWidth="1"/>
    <col min="11783" max="11783" width="5.7109375" style="33" bestFit="1" customWidth="1"/>
    <col min="11784" max="11784" width="6.5703125" style="33" bestFit="1" customWidth="1"/>
    <col min="11785" max="11785" width="5" style="33" bestFit="1" customWidth="1"/>
    <col min="11786" max="11786" width="5.7109375" style="33" bestFit="1" customWidth="1"/>
    <col min="11787" max="11788" width="5" style="33" bestFit="1" customWidth="1"/>
    <col min="11789" max="11789" width="0" style="33" hidden="1" customWidth="1"/>
    <col min="11790" max="12028" width="9.140625" style="33"/>
    <col min="12029" max="12029" width="10.28515625" style="33" customWidth="1"/>
    <col min="12030" max="12030" width="6.5703125" style="33" bestFit="1" customWidth="1"/>
    <col min="12031" max="12031" width="7.28515625" style="33" bestFit="1" customWidth="1"/>
    <col min="12032" max="12032" width="5.7109375" style="33" bestFit="1" customWidth="1"/>
    <col min="12033" max="12034" width="7.28515625" style="33" bestFit="1" customWidth="1"/>
    <col min="12035" max="12035" width="5.7109375" style="33" bestFit="1" customWidth="1"/>
    <col min="12036" max="12036" width="7.5703125" style="33" customWidth="1"/>
    <col min="12037" max="12037" width="8.140625" style="33" bestFit="1" customWidth="1"/>
    <col min="12038" max="12038" width="6.5703125" style="33" bestFit="1" customWidth="1"/>
    <col min="12039" max="12039" width="5.7109375" style="33" bestFit="1" customWidth="1"/>
    <col min="12040" max="12040" width="6.5703125" style="33" bestFit="1" customWidth="1"/>
    <col min="12041" max="12041" width="5" style="33" bestFit="1" customWidth="1"/>
    <col min="12042" max="12042" width="5.7109375" style="33" bestFit="1" customWidth="1"/>
    <col min="12043" max="12044" width="5" style="33" bestFit="1" customWidth="1"/>
    <col min="12045" max="12045" width="0" style="33" hidden="1" customWidth="1"/>
    <col min="12046" max="12284" width="9.140625" style="33"/>
    <col min="12285" max="12285" width="10.28515625" style="33" customWidth="1"/>
    <col min="12286" max="12286" width="6.5703125" style="33" bestFit="1" customWidth="1"/>
    <col min="12287" max="12287" width="7.28515625" style="33" bestFit="1" customWidth="1"/>
    <col min="12288" max="12288" width="5.7109375" style="33" bestFit="1" customWidth="1"/>
    <col min="12289" max="12290" width="7.28515625" style="33" bestFit="1" customWidth="1"/>
    <col min="12291" max="12291" width="5.7109375" style="33" bestFit="1" customWidth="1"/>
    <col min="12292" max="12292" width="7.5703125" style="33" customWidth="1"/>
    <col min="12293" max="12293" width="8.140625" style="33" bestFit="1" customWidth="1"/>
    <col min="12294" max="12294" width="6.5703125" style="33" bestFit="1" customWidth="1"/>
    <col min="12295" max="12295" width="5.7109375" style="33" bestFit="1" customWidth="1"/>
    <col min="12296" max="12296" width="6.5703125" style="33" bestFit="1" customWidth="1"/>
    <col min="12297" max="12297" width="5" style="33" bestFit="1" customWidth="1"/>
    <col min="12298" max="12298" width="5.7109375" style="33" bestFit="1" customWidth="1"/>
    <col min="12299" max="12300" width="5" style="33" bestFit="1" customWidth="1"/>
    <col min="12301" max="12301" width="0" style="33" hidden="1" customWidth="1"/>
    <col min="12302" max="12540" width="9.140625" style="33"/>
    <col min="12541" max="12541" width="10.28515625" style="33" customWidth="1"/>
    <col min="12542" max="12542" width="6.5703125" style="33" bestFit="1" customWidth="1"/>
    <col min="12543" max="12543" width="7.28515625" style="33" bestFit="1" customWidth="1"/>
    <col min="12544" max="12544" width="5.7109375" style="33" bestFit="1" customWidth="1"/>
    <col min="12545" max="12546" width="7.28515625" style="33" bestFit="1" customWidth="1"/>
    <col min="12547" max="12547" width="5.7109375" style="33" bestFit="1" customWidth="1"/>
    <col min="12548" max="12548" width="7.5703125" style="33" customWidth="1"/>
    <col min="12549" max="12549" width="8.140625" style="33" bestFit="1" customWidth="1"/>
    <col min="12550" max="12550" width="6.5703125" style="33" bestFit="1" customWidth="1"/>
    <col min="12551" max="12551" width="5.7109375" style="33" bestFit="1" customWidth="1"/>
    <col min="12552" max="12552" width="6.5703125" style="33" bestFit="1" customWidth="1"/>
    <col min="12553" max="12553" width="5" style="33" bestFit="1" customWidth="1"/>
    <col min="12554" max="12554" width="5.7109375" style="33" bestFit="1" customWidth="1"/>
    <col min="12555" max="12556" width="5" style="33" bestFit="1" customWidth="1"/>
    <col min="12557" max="12557" width="0" style="33" hidden="1" customWidth="1"/>
    <col min="12558" max="12796" width="9.140625" style="33"/>
    <col min="12797" max="12797" width="10.28515625" style="33" customWidth="1"/>
    <col min="12798" max="12798" width="6.5703125" style="33" bestFit="1" customWidth="1"/>
    <col min="12799" max="12799" width="7.28515625" style="33" bestFit="1" customWidth="1"/>
    <col min="12800" max="12800" width="5.7109375" style="33" bestFit="1" customWidth="1"/>
    <col min="12801" max="12802" width="7.28515625" style="33" bestFit="1" customWidth="1"/>
    <col min="12803" max="12803" width="5.7109375" style="33" bestFit="1" customWidth="1"/>
    <col min="12804" max="12804" width="7.5703125" style="33" customWidth="1"/>
    <col min="12805" max="12805" width="8.140625" style="33" bestFit="1" customWidth="1"/>
    <col min="12806" max="12806" width="6.5703125" style="33" bestFit="1" customWidth="1"/>
    <col min="12807" max="12807" width="5.7109375" style="33" bestFit="1" customWidth="1"/>
    <col min="12808" max="12808" width="6.5703125" style="33" bestFit="1" customWidth="1"/>
    <col min="12809" max="12809" width="5" style="33" bestFit="1" customWidth="1"/>
    <col min="12810" max="12810" width="5.7109375" style="33" bestFit="1" customWidth="1"/>
    <col min="12811" max="12812" width="5" style="33" bestFit="1" customWidth="1"/>
    <col min="12813" max="12813" width="0" style="33" hidden="1" customWidth="1"/>
    <col min="12814" max="13052" width="9.140625" style="33"/>
    <col min="13053" max="13053" width="10.28515625" style="33" customWidth="1"/>
    <col min="13054" max="13054" width="6.5703125" style="33" bestFit="1" customWidth="1"/>
    <col min="13055" max="13055" width="7.28515625" style="33" bestFit="1" customWidth="1"/>
    <col min="13056" max="13056" width="5.7109375" style="33" bestFit="1" customWidth="1"/>
    <col min="13057" max="13058" width="7.28515625" style="33" bestFit="1" customWidth="1"/>
    <col min="13059" max="13059" width="5.7109375" style="33" bestFit="1" customWidth="1"/>
    <col min="13060" max="13060" width="7.5703125" style="33" customWidth="1"/>
    <col min="13061" max="13061" width="8.140625" style="33" bestFit="1" customWidth="1"/>
    <col min="13062" max="13062" width="6.5703125" style="33" bestFit="1" customWidth="1"/>
    <col min="13063" max="13063" width="5.7109375" style="33" bestFit="1" customWidth="1"/>
    <col min="13064" max="13064" width="6.5703125" style="33" bestFit="1" customWidth="1"/>
    <col min="13065" max="13065" width="5" style="33" bestFit="1" customWidth="1"/>
    <col min="13066" max="13066" width="5.7109375" style="33" bestFit="1" customWidth="1"/>
    <col min="13067" max="13068" width="5" style="33" bestFit="1" customWidth="1"/>
    <col min="13069" max="13069" width="0" style="33" hidden="1" customWidth="1"/>
    <col min="13070" max="13308" width="9.140625" style="33"/>
    <col min="13309" max="13309" width="10.28515625" style="33" customWidth="1"/>
    <col min="13310" max="13310" width="6.5703125" style="33" bestFit="1" customWidth="1"/>
    <col min="13311" max="13311" width="7.28515625" style="33" bestFit="1" customWidth="1"/>
    <col min="13312" max="13312" width="5.7109375" style="33" bestFit="1" customWidth="1"/>
    <col min="13313" max="13314" width="7.28515625" style="33" bestFit="1" customWidth="1"/>
    <col min="13315" max="13315" width="5.7109375" style="33" bestFit="1" customWidth="1"/>
    <col min="13316" max="13316" width="7.5703125" style="33" customWidth="1"/>
    <col min="13317" max="13317" width="8.140625" style="33" bestFit="1" customWidth="1"/>
    <col min="13318" max="13318" width="6.5703125" style="33" bestFit="1" customWidth="1"/>
    <col min="13319" max="13319" width="5.7109375" style="33" bestFit="1" customWidth="1"/>
    <col min="13320" max="13320" width="6.5703125" style="33" bestFit="1" customWidth="1"/>
    <col min="13321" max="13321" width="5" style="33" bestFit="1" customWidth="1"/>
    <col min="13322" max="13322" width="5.7109375" style="33" bestFit="1" customWidth="1"/>
    <col min="13323" max="13324" width="5" style="33" bestFit="1" customWidth="1"/>
    <col min="13325" max="13325" width="0" style="33" hidden="1" customWidth="1"/>
    <col min="13326" max="13564" width="9.140625" style="33"/>
    <col min="13565" max="13565" width="10.28515625" style="33" customWidth="1"/>
    <col min="13566" max="13566" width="6.5703125" style="33" bestFit="1" customWidth="1"/>
    <col min="13567" max="13567" width="7.28515625" style="33" bestFit="1" customWidth="1"/>
    <col min="13568" max="13568" width="5.7109375" style="33" bestFit="1" customWidth="1"/>
    <col min="13569" max="13570" width="7.28515625" style="33" bestFit="1" customWidth="1"/>
    <col min="13571" max="13571" width="5.7109375" style="33" bestFit="1" customWidth="1"/>
    <col min="13572" max="13572" width="7.5703125" style="33" customWidth="1"/>
    <col min="13573" max="13573" width="8.140625" style="33" bestFit="1" customWidth="1"/>
    <col min="13574" max="13574" width="6.5703125" style="33" bestFit="1" customWidth="1"/>
    <col min="13575" max="13575" width="5.7109375" style="33" bestFit="1" customWidth="1"/>
    <col min="13576" max="13576" width="6.5703125" style="33" bestFit="1" customWidth="1"/>
    <col min="13577" max="13577" width="5" style="33" bestFit="1" customWidth="1"/>
    <col min="13578" max="13578" width="5.7109375" style="33" bestFit="1" customWidth="1"/>
    <col min="13579" max="13580" width="5" style="33" bestFit="1" customWidth="1"/>
    <col min="13581" max="13581" width="0" style="33" hidden="1" customWidth="1"/>
    <col min="13582" max="13820" width="9.140625" style="33"/>
    <col min="13821" max="13821" width="10.28515625" style="33" customWidth="1"/>
    <col min="13822" max="13822" width="6.5703125" style="33" bestFit="1" customWidth="1"/>
    <col min="13823" max="13823" width="7.28515625" style="33" bestFit="1" customWidth="1"/>
    <col min="13824" max="13824" width="5.7109375" style="33" bestFit="1" customWidth="1"/>
    <col min="13825" max="13826" width="7.28515625" style="33" bestFit="1" customWidth="1"/>
    <col min="13827" max="13827" width="5.7109375" style="33" bestFit="1" customWidth="1"/>
    <col min="13828" max="13828" width="7.5703125" style="33" customWidth="1"/>
    <col min="13829" max="13829" width="8.140625" style="33" bestFit="1" customWidth="1"/>
    <col min="13830" max="13830" width="6.5703125" style="33" bestFit="1" customWidth="1"/>
    <col min="13831" max="13831" width="5.7109375" style="33" bestFit="1" customWidth="1"/>
    <col min="13832" max="13832" width="6.5703125" style="33" bestFit="1" customWidth="1"/>
    <col min="13833" max="13833" width="5" style="33" bestFit="1" customWidth="1"/>
    <col min="13834" max="13834" width="5.7109375" style="33" bestFit="1" customWidth="1"/>
    <col min="13835" max="13836" width="5" style="33" bestFit="1" customWidth="1"/>
    <col min="13837" max="13837" width="0" style="33" hidden="1" customWidth="1"/>
    <col min="13838" max="14076" width="9.140625" style="33"/>
    <col min="14077" max="14077" width="10.28515625" style="33" customWidth="1"/>
    <col min="14078" max="14078" width="6.5703125" style="33" bestFit="1" customWidth="1"/>
    <col min="14079" max="14079" width="7.28515625" style="33" bestFit="1" customWidth="1"/>
    <col min="14080" max="14080" width="5.7109375" style="33" bestFit="1" customWidth="1"/>
    <col min="14081" max="14082" width="7.28515625" style="33" bestFit="1" customWidth="1"/>
    <col min="14083" max="14083" width="5.7109375" style="33" bestFit="1" customWidth="1"/>
    <col min="14084" max="14084" width="7.5703125" style="33" customWidth="1"/>
    <col min="14085" max="14085" width="8.140625" style="33" bestFit="1" customWidth="1"/>
    <col min="14086" max="14086" width="6.5703125" style="33" bestFit="1" customWidth="1"/>
    <col min="14087" max="14087" width="5.7109375" style="33" bestFit="1" customWidth="1"/>
    <col min="14088" max="14088" width="6.5703125" style="33" bestFit="1" customWidth="1"/>
    <col min="14089" max="14089" width="5" style="33" bestFit="1" customWidth="1"/>
    <col min="14090" max="14090" width="5.7109375" style="33" bestFit="1" customWidth="1"/>
    <col min="14091" max="14092" width="5" style="33" bestFit="1" customWidth="1"/>
    <col min="14093" max="14093" width="0" style="33" hidden="1" customWidth="1"/>
    <col min="14094" max="14332" width="9.140625" style="33"/>
    <col min="14333" max="14333" width="10.28515625" style="33" customWidth="1"/>
    <col min="14334" max="14334" width="6.5703125" style="33" bestFit="1" customWidth="1"/>
    <col min="14335" max="14335" width="7.28515625" style="33" bestFit="1" customWidth="1"/>
    <col min="14336" max="14336" width="5.7109375" style="33" bestFit="1" customWidth="1"/>
    <col min="14337" max="14338" width="7.28515625" style="33" bestFit="1" customWidth="1"/>
    <col min="14339" max="14339" width="5.7109375" style="33" bestFit="1" customWidth="1"/>
    <col min="14340" max="14340" width="7.5703125" style="33" customWidth="1"/>
    <col min="14341" max="14341" width="8.140625" style="33" bestFit="1" customWidth="1"/>
    <col min="14342" max="14342" width="6.5703125" style="33" bestFit="1" customWidth="1"/>
    <col min="14343" max="14343" width="5.7109375" style="33" bestFit="1" customWidth="1"/>
    <col min="14344" max="14344" width="6.5703125" style="33" bestFit="1" customWidth="1"/>
    <col min="14345" max="14345" width="5" style="33" bestFit="1" customWidth="1"/>
    <col min="14346" max="14346" width="5.7109375" style="33" bestFit="1" customWidth="1"/>
    <col min="14347" max="14348" width="5" style="33" bestFit="1" customWidth="1"/>
    <col min="14349" max="14349" width="0" style="33" hidden="1" customWidth="1"/>
    <col min="14350" max="14588" width="9.140625" style="33"/>
    <col min="14589" max="14589" width="10.28515625" style="33" customWidth="1"/>
    <col min="14590" max="14590" width="6.5703125" style="33" bestFit="1" customWidth="1"/>
    <col min="14591" max="14591" width="7.28515625" style="33" bestFit="1" customWidth="1"/>
    <col min="14592" max="14592" width="5.7109375" style="33" bestFit="1" customWidth="1"/>
    <col min="14593" max="14594" width="7.28515625" style="33" bestFit="1" customWidth="1"/>
    <col min="14595" max="14595" width="5.7109375" style="33" bestFit="1" customWidth="1"/>
    <col min="14596" max="14596" width="7.5703125" style="33" customWidth="1"/>
    <col min="14597" max="14597" width="8.140625" style="33" bestFit="1" customWidth="1"/>
    <col min="14598" max="14598" width="6.5703125" style="33" bestFit="1" customWidth="1"/>
    <col min="14599" max="14599" width="5.7109375" style="33" bestFit="1" customWidth="1"/>
    <col min="14600" max="14600" width="6.5703125" style="33" bestFit="1" customWidth="1"/>
    <col min="14601" max="14601" width="5" style="33" bestFit="1" customWidth="1"/>
    <col min="14602" max="14602" width="5.7109375" style="33" bestFit="1" customWidth="1"/>
    <col min="14603" max="14604" width="5" style="33" bestFit="1" customWidth="1"/>
    <col min="14605" max="14605" width="0" style="33" hidden="1" customWidth="1"/>
    <col min="14606" max="14844" width="9.140625" style="33"/>
    <col min="14845" max="14845" width="10.28515625" style="33" customWidth="1"/>
    <col min="14846" max="14846" width="6.5703125" style="33" bestFit="1" customWidth="1"/>
    <col min="14847" max="14847" width="7.28515625" style="33" bestFit="1" customWidth="1"/>
    <col min="14848" max="14848" width="5.7109375" style="33" bestFit="1" customWidth="1"/>
    <col min="14849" max="14850" width="7.28515625" style="33" bestFit="1" customWidth="1"/>
    <col min="14851" max="14851" width="5.7109375" style="33" bestFit="1" customWidth="1"/>
    <col min="14852" max="14852" width="7.5703125" style="33" customWidth="1"/>
    <col min="14853" max="14853" width="8.140625" style="33" bestFit="1" customWidth="1"/>
    <col min="14854" max="14854" width="6.5703125" style="33" bestFit="1" customWidth="1"/>
    <col min="14855" max="14855" width="5.7109375" style="33" bestFit="1" customWidth="1"/>
    <col min="14856" max="14856" width="6.5703125" style="33" bestFit="1" customWidth="1"/>
    <col min="14857" max="14857" width="5" style="33" bestFit="1" customWidth="1"/>
    <col min="14858" max="14858" width="5.7109375" style="33" bestFit="1" customWidth="1"/>
    <col min="14859" max="14860" width="5" style="33" bestFit="1" customWidth="1"/>
    <col min="14861" max="14861" width="0" style="33" hidden="1" customWidth="1"/>
    <col min="14862" max="15100" width="9.140625" style="33"/>
    <col min="15101" max="15101" width="10.28515625" style="33" customWidth="1"/>
    <col min="15102" max="15102" width="6.5703125" style="33" bestFit="1" customWidth="1"/>
    <col min="15103" max="15103" width="7.28515625" style="33" bestFit="1" customWidth="1"/>
    <col min="15104" max="15104" width="5.7109375" style="33" bestFit="1" customWidth="1"/>
    <col min="15105" max="15106" width="7.28515625" style="33" bestFit="1" customWidth="1"/>
    <col min="15107" max="15107" width="5.7109375" style="33" bestFit="1" customWidth="1"/>
    <col min="15108" max="15108" width="7.5703125" style="33" customWidth="1"/>
    <col min="15109" max="15109" width="8.140625" style="33" bestFit="1" customWidth="1"/>
    <col min="15110" max="15110" width="6.5703125" style="33" bestFit="1" customWidth="1"/>
    <col min="15111" max="15111" width="5.7109375" style="33" bestFit="1" customWidth="1"/>
    <col min="15112" max="15112" width="6.5703125" style="33" bestFit="1" customWidth="1"/>
    <col min="15113" max="15113" width="5" style="33" bestFit="1" customWidth="1"/>
    <col min="15114" max="15114" width="5.7109375" style="33" bestFit="1" customWidth="1"/>
    <col min="15115" max="15116" width="5" style="33" bestFit="1" customWidth="1"/>
    <col min="15117" max="15117" width="0" style="33" hidden="1" customWidth="1"/>
    <col min="15118" max="15356" width="9.140625" style="33"/>
    <col min="15357" max="15357" width="10.28515625" style="33" customWidth="1"/>
    <col min="15358" max="15358" width="6.5703125" style="33" bestFit="1" customWidth="1"/>
    <col min="15359" max="15359" width="7.28515625" style="33" bestFit="1" customWidth="1"/>
    <col min="15360" max="15360" width="5.7109375" style="33" bestFit="1" customWidth="1"/>
    <col min="15361" max="15362" width="7.28515625" style="33" bestFit="1" customWidth="1"/>
    <col min="15363" max="15363" width="5.7109375" style="33" bestFit="1" customWidth="1"/>
    <col min="15364" max="15364" width="7.5703125" style="33" customWidth="1"/>
    <col min="15365" max="15365" width="8.140625" style="33" bestFit="1" customWidth="1"/>
    <col min="15366" max="15366" width="6.5703125" style="33" bestFit="1" customWidth="1"/>
    <col min="15367" max="15367" width="5.7109375" style="33" bestFit="1" customWidth="1"/>
    <col min="15368" max="15368" width="6.5703125" style="33" bestFit="1" customWidth="1"/>
    <col min="15369" max="15369" width="5" style="33" bestFit="1" customWidth="1"/>
    <col min="15370" max="15370" width="5.7109375" style="33" bestFit="1" customWidth="1"/>
    <col min="15371" max="15372" width="5" style="33" bestFit="1" customWidth="1"/>
    <col min="15373" max="15373" width="0" style="33" hidden="1" customWidth="1"/>
    <col min="15374" max="15612" width="9.140625" style="33"/>
    <col min="15613" max="15613" width="10.28515625" style="33" customWidth="1"/>
    <col min="15614" max="15614" width="6.5703125" style="33" bestFit="1" customWidth="1"/>
    <col min="15615" max="15615" width="7.28515625" style="33" bestFit="1" customWidth="1"/>
    <col min="15616" max="15616" width="5.7109375" style="33" bestFit="1" customWidth="1"/>
    <col min="15617" max="15618" width="7.28515625" style="33" bestFit="1" customWidth="1"/>
    <col min="15619" max="15619" width="5.7109375" style="33" bestFit="1" customWidth="1"/>
    <col min="15620" max="15620" width="7.5703125" style="33" customWidth="1"/>
    <col min="15621" max="15621" width="8.140625" style="33" bestFit="1" customWidth="1"/>
    <col min="15622" max="15622" width="6.5703125" style="33" bestFit="1" customWidth="1"/>
    <col min="15623" max="15623" width="5.7109375" style="33" bestFit="1" customWidth="1"/>
    <col min="15624" max="15624" width="6.5703125" style="33" bestFit="1" customWidth="1"/>
    <col min="15625" max="15625" width="5" style="33" bestFit="1" customWidth="1"/>
    <col min="15626" max="15626" width="5.7109375" style="33" bestFit="1" customWidth="1"/>
    <col min="15627" max="15628" width="5" style="33" bestFit="1" customWidth="1"/>
    <col min="15629" max="15629" width="0" style="33" hidden="1" customWidth="1"/>
    <col min="15630" max="15868" width="9.140625" style="33"/>
    <col min="15869" max="15869" width="10.28515625" style="33" customWidth="1"/>
    <col min="15870" max="15870" width="6.5703125" style="33" bestFit="1" customWidth="1"/>
    <col min="15871" max="15871" width="7.28515625" style="33" bestFit="1" customWidth="1"/>
    <col min="15872" max="15872" width="5.7109375" style="33" bestFit="1" customWidth="1"/>
    <col min="15873" max="15874" width="7.28515625" style="33" bestFit="1" customWidth="1"/>
    <col min="15875" max="15875" width="5.7109375" style="33" bestFit="1" customWidth="1"/>
    <col min="15876" max="15876" width="7.5703125" style="33" customWidth="1"/>
    <col min="15877" max="15877" width="8.140625" style="33" bestFit="1" customWidth="1"/>
    <col min="15878" max="15878" width="6.5703125" style="33" bestFit="1" customWidth="1"/>
    <col min="15879" max="15879" width="5.7109375" style="33" bestFit="1" customWidth="1"/>
    <col min="15880" max="15880" width="6.5703125" style="33" bestFit="1" customWidth="1"/>
    <col min="15881" max="15881" width="5" style="33" bestFit="1" customWidth="1"/>
    <col min="15882" max="15882" width="5.7109375" style="33" bestFit="1" customWidth="1"/>
    <col min="15883" max="15884" width="5" style="33" bestFit="1" customWidth="1"/>
    <col min="15885" max="15885" width="0" style="33" hidden="1" customWidth="1"/>
    <col min="15886" max="16124" width="9.140625" style="33"/>
    <col min="16125" max="16125" width="10.28515625" style="33" customWidth="1"/>
    <col min="16126" max="16126" width="6.5703125" style="33" bestFit="1" customWidth="1"/>
    <col min="16127" max="16127" width="7.28515625" style="33" bestFit="1" customWidth="1"/>
    <col min="16128" max="16128" width="5.7109375" style="33" bestFit="1" customWidth="1"/>
    <col min="16129" max="16130" width="7.28515625" style="33" bestFit="1" customWidth="1"/>
    <col min="16131" max="16131" width="5.7109375" style="33" bestFit="1" customWidth="1"/>
    <col min="16132" max="16132" width="7.5703125" style="33" customWidth="1"/>
    <col min="16133" max="16133" width="8.140625" style="33" bestFit="1" customWidth="1"/>
    <col min="16134" max="16134" width="6.5703125" style="33" bestFit="1" customWidth="1"/>
    <col min="16135" max="16135" width="5.7109375" style="33" bestFit="1" customWidth="1"/>
    <col min="16136" max="16136" width="6.5703125" style="33" bestFit="1" customWidth="1"/>
    <col min="16137" max="16137" width="5" style="33" bestFit="1" customWidth="1"/>
    <col min="16138" max="16138" width="5.7109375" style="33" bestFit="1" customWidth="1"/>
    <col min="16139" max="16140" width="5" style="33" bestFit="1" customWidth="1"/>
    <col min="16141" max="16141" width="0" style="33" hidden="1" customWidth="1"/>
    <col min="16142" max="16384" width="9.140625" style="33"/>
  </cols>
  <sheetData>
    <row r="1" spans="1:37" s="31" customFormat="1" ht="29.25" customHeight="1" x14ac:dyDescent="0.25">
      <c r="A1" s="299" t="s">
        <v>229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O1" s="33"/>
      <c r="P1" s="261"/>
    </row>
    <row r="2" spans="1:37" ht="19.899999999999999" customHeight="1" x14ac:dyDescent="0.25">
      <c r="A2" s="301" t="s">
        <v>140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37" s="31" customFormat="1" ht="19.5" customHeight="1" x14ac:dyDescent="0.25">
      <c r="A3" s="295" t="s">
        <v>149</v>
      </c>
      <c r="B3" s="296" t="s">
        <v>141</v>
      </c>
      <c r="C3" s="297"/>
      <c r="D3" s="297"/>
      <c r="E3" s="296" t="s">
        <v>142</v>
      </c>
      <c r="F3" s="297"/>
      <c r="G3" s="297"/>
      <c r="H3" s="296" t="s">
        <v>144</v>
      </c>
      <c r="I3" s="297"/>
      <c r="J3" s="297"/>
      <c r="K3" s="296" t="s">
        <v>145</v>
      </c>
      <c r="L3" s="297"/>
      <c r="M3" s="298"/>
      <c r="O3" s="33"/>
      <c r="P3" s="261"/>
    </row>
    <row r="4" spans="1:37" s="31" customFormat="1" ht="19.5" customHeight="1" x14ac:dyDescent="0.25">
      <c r="A4" s="265"/>
      <c r="B4" s="117" t="s">
        <v>146</v>
      </c>
      <c r="C4" s="117" t="s">
        <v>147</v>
      </c>
      <c r="D4" s="117" t="s">
        <v>148</v>
      </c>
      <c r="E4" s="117" t="s">
        <v>146</v>
      </c>
      <c r="F4" s="117" t="s">
        <v>147</v>
      </c>
      <c r="G4" s="117" t="s">
        <v>148</v>
      </c>
      <c r="H4" s="117" t="s">
        <v>146</v>
      </c>
      <c r="I4" s="117" t="s">
        <v>147</v>
      </c>
      <c r="J4" s="117" t="s">
        <v>148</v>
      </c>
      <c r="K4" s="117" t="s">
        <v>146</v>
      </c>
      <c r="L4" s="117" t="s">
        <v>147</v>
      </c>
      <c r="M4" s="118" t="s">
        <v>148</v>
      </c>
      <c r="O4" s="33"/>
      <c r="P4" s="261"/>
    </row>
    <row r="5" spans="1:37" s="31" customFormat="1" ht="18.600000000000001" customHeight="1" x14ac:dyDescent="0.25">
      <c r="A5" s="119" t="s">
        <v>0</v>
      </c>
      <c r="B5" s="113" t="s">
        <v>1</v>
      </c>
      <c r="C5" s="113" t="s">
        <v>2</v>
      </c>
      <c r="D5" s="113" t="s">
        <v>3</v>
      </c>
      <c r="E5" s="113" t="s">
        <v>4</v>
      </c>
      <c r="F5" s="113" t="s">
        <v>5</v>
      </c>
      <c r="G5" s="113" t="s">
        <v>6</v>
      </c>
      <c r="H5" s="113" t="s">
        <v>7</v>
      </c>
      <c r="I5" s="113" t="s">
        <v>8</v>
      </c>
      <c r="J5" s="113" t="s">
        <v>9</v>
      </c>
      <c r="K5" s="113" t="s">
        <v>10</v>
      </c>
      <c r="L5" s="113" t="s">
        <v>11</v>
      </c>
      <c r="M5" s="120" t="s">
        <v>12</v>
      </c>
      <c r="O5" s="33"/>
      <c r="P5" s="261"/>
    </row>
    <row r="6" spans="1:37" x14ac:dyDescent="0.25">
      <c r="A6" s="216" t="s">
        <v>21</v>
      </c>
      <c r="B6" s="217"/>
      <c r="C6" s="218"/>
      <c r="D6" s="219"/>
      <c r="E6" s="217">
        <v>2.071E-5</v>
      </c>
      <c r="F6" s="218">
        <v>0.300902</v>
      </c>
      <c r="G6" s="219">
        <v>3.5409999999999999E-3</v>
      </c>
      <c r="H6" s="220">
        <f t="shared" ref="H6:H46" si="0">B6+E6</f>
        <v>2.071E-5</v>
      </c>
      <c r="I6" s="221">
        <f t="shared" ref="I6:I46" si="1">C6+F6</f>
        <v>0.300902</v>
      </c>
      <c r="J6" s="222">
        <f t="shared" ref="J6:J46" si="2">D6+G6</f>
        <v>3.5409999999999999E-3</v>
      </c>
      <c r="K6" s="217"/>
      <c r="L6" s="218"/>
      <c r="M6" s="223"/>
      <c r="N6" s="31"/>
      <c r="P6" s="261"/>
      <c r="Q6" s="31"/>
      <c r="R6" s="31"/>
      <c r="S6" s="31"/>
      <c r="T6" s="31"/>
      <c r="U6" s="31"/>
      <c r="V6" s="31"/>
      <c r="AA6" s="55"/>
      <c r="AB6" s="55"/>
      <c r="AC6" s="55"/>
      <c r="AI6" s="55"/>
      <c r="AJ6" s="55"/>
      <c r="AK6" s="55"/>
    </row>
    <row r="7" spans="1:37" ht="12.6" customHeight="1" x14ac:dyDescent="0.25">
      <c r="A7" s="224" t="s">
        <v>22</v>
      </c>
      <c r="B7" s="217">
        <v>24.583794281999999</v>
      </c>
      <c r="C7" s="218">
        <v>470479.14157000004</v>
      </c>
      <c r="D7" s="219">
        <v>5576.3567679999996</v>
      </c>
      <c r="E7" s="217">
        <v>8.4512739490000008</v>
      </c>
      <c r="F7" s="218">
        <v>107301.776434</v>
      </c>
      <c r="G7" s="219">
        <v>1271.712023</v>
      </c>
      <c r="H7" s="225">
        <f t="shared" si="0"/>
        <v>33.035068230999997</v>
      </c>
      <c r="I7" s="226">
        <f t="shared" si="1"/>
        <v>577780.91800400009</v>
      </c>
      <c r="J7" s="227">
        <f t="shared" si="2"/>
        <v>6848.0687909999997</v>
      </c>
      <c r="K7" s="217">
        <v>0.20157702199999999</v>
      </c>
      <c r="L7" s="218">
        <v>5196.4174910000002</v>
      </c>
      <c r="M7" s="223">
        <v>61.612855000000003</v>
      </c>
      <c r="N7" s="31"/>
      <c r="P7" s="261"/>
      <c r="Q7" s="31"/>
      <c r="R7" s="31"/>
      <c r="S7" s="56"/>
      <c r="T7" s="56"/>
      <c r="U7" s="56"/>
      <c r="V7" s="31"/>
      <c r="AA7" s="55"/>
      <c r="AB7" s="55"/>
      <c r="AC7" s="55"/>
      <c r="AI7" s="55"/>
      <c r="AJ7" s="55"/>
      <c r="AK7" s="55"/>
    </row>
    <row r="8" spans="1:37" ht="12.6" customHeight="1" x14ac:dyDescent="0.25">
      <c r="A8" s="224" t="s">
        <v>24</v>
      </c>
      <c r="B8" s="217"/>
      <c r="C8" s="218"/>
      <c r="D8" s="219"/>
      <c r="E8" s="217">
        <v>5.0856199999999999E-3</v>
      </c>
      <c r="F8" s="218">
        <v>62.235342000000003</v>
      </c>
      <c r="G8" s="219">
        <v>0.73353699999999999</v>
      </c>
      <c r="H8" s="225">
        <f t="shared" si="0"/>
        <v>5.0856199999999999E-3</v>
      </c>
      <c r="I8" s="226">
        <f t="shared" si="1"/>
        <v>62.235342000000003</v>
      </c>
      <c r="J8" s="227">
        <f t="shared" si="2"/>
        <v>0.73353699999999999</v>
      </c>
      <c r="K8" s="217">
        <v>7.4818499999999995E-4</v>
      </c>
      <c r="L8" s="218">
        <v>7.2729090000000003</v>
      </c>
      <c r="M8" s="223">
        <v>8.6659E-2</v>
      </c>
      <c r="N8" s="31"/>
      <c r="P8" s="261"/>
      <c r="Q8" s="31"/>
      <c r="R8" s="31"/>
      <c r="S8" s="56"/>
      <c r="T8" s="56"/>
      <c r="U8" s="56"/>
      <c r="V8" s="31"/>
      <c r="AA8" s="55"/>
      <c r="AB8" s="55"/>
      <c r="AC8" s="55"/>
      <c r="AI8" s="55"/>
      <c r="AJ8" s="55"/>
      <c r="AK8" s="55"/>
    </row>
    <row r="9" spans="1:37" ht="12.6" customHeight="1" x14ac:dyDescent="0.25">
      <c r="A9" s="224" t="s">
        <v>26</v>
      </c>
      <c r="B9" s="217"/>
      <c r="C9" s="218"/>
      <c r="D9" s="219"/>
      <c r="E9" s="217">
        <v>1.06E-6</v>
      </c>
      <c r="F9" s="218">
        <v>0.14328399999999999</v>
      </c>
      <c r="G9" s="219">
        <v>1.7080000000000001E-3</v>
      </c>
      <c r="H9" s="225">
        <f t="shared" si="0"/>
        <v>1.06E-6</v>
      </c>
      <c r="I9" s="226">
        <f t="shared" si="1"/>
        <v>0.14328399999999999</v>
      </c>
      <c r="J9" s="227">
        <f t="shared" si="2"/>
        <v>1.7080000000000001E-3</v>
      </c>
      <c r="K9" s="217"/>
      <c r="L9" s="218"/>
      <c r="M9" s="223"/>
      <c r="N9" s="31"/>
      <c r="P9" s="261"/>
      <c r="Q9" s="31"/>
      <c r="R9" s="31"/>
      <c r="S9" s="56"/>
      <c r="T9" s="56"/>
      <c r="U9" s="56"/>
      <c r="V9" s="31"/>
      <c r="AA9" s="55"/>
      <c r="AB9" s="55"/>
      <c r="AC9" s="55"/>
      <c r="AI9" s="55"/>
      <c r="AJ9" s="55"/>
      <c r="AK9" s="55"/>
    </row>
    <row r="10" spans="1:37" ht="12.6" customHeight="1" x14ac:dyDescent="0.25">
      <c r="A10" s="224" t="s">
        <v>27</v>
      </c>
      <c r="B10" s="217"/>
      <c r="C10" s="218"/>
      <c r="D10" s="219"/>
      <c r="E10" s="217"/>
      <c r="F10" s="218"/>
      <c r="G10" s="219"/>
      <c r="H10" s="225">
        <f t="shared" si="0"/>
        <v>0</v>
      </c>
      <c r="I10" s="226">
        <f t="shared" si="1"/>
        <v>0</v>
      </c>
      <c r="J10" s="227">
        <f t="shared" si="2"/>
        <v>0</v>
      </c>
      <c r="K10" s="217">
        <v>1.0252E-4</v>
      </c>
      <c r="L10" s="218">
        <v>2.83961</v>
      </c>
      <c r="M10" s="223">
        <v>3.3091000000000002E-2</v>
      </c>
      <c r="N10" s="31"/>
      <c r="P10" s="261"/>
      <c r="Q10" s="31"/>
      <c r="R10" s="31"/>
      <c r="S10" s="56"/>
      <c r="T10" s="56"/>
      <c r="U10" s="56"/>
      <c r="V10" s="31"/>
      <c r="AA10" s="55"/>
      <c r="AB10" s="55"/>
      <c r="AC10" s="55"/>
      <c r="AI10" s="55"/>
      <c r="AJ10" s="55"/>
      <c r="AK10" s="55"/>
    </row>
    <row r="11" spans="1:37" ht="12.6" customHeight="1" x14ac:dyDescent="0.25">
      <c r="A11" s="260" t="s">
        <v>28</v>
      </c>
      <c r="B11" s="217">
        <v>1.7474485</v>
      </c>
      <c r="C11" s="218">
        <v>35090.261796999999</v>
      </c>
      <c r="D11" s="219">
        <v>417.41725400000001</v>
      </c>
      <c r="E11" s="217">
        <v>1.8E-5</v>
      </c>
      <c r="F11" s="218">
        <v>0.88164200000000004</v>
      </c>
      <c r="G11" s="219">
        <v>1.0572E-2</v>
      </c>
      <c r="H11" s="225">
        <f t="shared" si="0"/>
        <v>1.7474665</v>
      </c>
      <c r="I11" s="226">
        <f t="shared" si="1"/>
        <v>35091.143438999999</v>
      </c>
      <c r="J11" s="227">
        <f t="shared" si="2"/>
        <v>417.42782600000004</v>
      </c>
      <c r="K11" s="217"/>
      <c r="L11" s="218"/>
      <c r="M11" s="223"/>
      <c r="N11" s="31"/>
      <c r="P11" s="261"/>
      <c r="Q11" s="31"/>
      <c r="R11" s="31"/>
      <c r="S11" s="56"/>
      <c r="T11" s="56"/>
      <c r="U11" s="56"/>
      <c r="V11" s="31"/>
      <c r="AA11" s="55"/>
      <c r="AB11" s="55"/>
      <c r="AC11" s="55"/>
      <c r="AI11" s="55"/>
      <c r="AJ11" s="55"/>
      <c r="AK11" s="55"/>
    </row>
    <row r="12" spans="1:37" ht="12.6" customHeight="1" x14ac:dyDescent="0.25">
      <c r="A12" s="224" t="s">
        <v>30</v>
      </c>
      <c r="B12" s="217"/>
      <c r="C12" s="218"/>
      <c r="D12" s="219"/>
      <c r="E12" s="217">
        <v>0.27098865500000002</v>
      </c>
      <c r="F12" s="218">
        <v>3779.7787490000001</v>
      </c>
      <c r="G12" s="219">
        <v>45.108100999999998</v>
      </c>
      <c r="H12" s="225">
        <f t="shared" si="0"/>
        <v>0.27098865500000002</v>
      </c>
      <c r="I12" s="226">
        <f t="shared" si="1"/>
        <v>3779.7787490000001</v>
      </c>
      <c r="J12" s="227">
        <f t="shared" si="2"/>
        <v>45.108100999999998</v>
      </c>
      <c r="K12" s="217">
        <v>0.50581953200000007</v>
      </c>
      <c r="L12" s="218">
        <v>11083.270477</v>
      </c>
      <c r="M12" s="223">
        <v>132.05319300000002</v>
      </c>
      <c r="N12" s="31"/>
      <c r="P12" s="261"/>
      <c r="Q12" s="31"/>
      <c r="R12" s="31"/>
      <c r="S12" s="56"/>
      <c r="T12" s="56"/>
      <c r="U12" s="56"/>
      <c r="V12" s="31"/>
      <c r="AA12" s="55"/>
      <c r="AB12" s="55"/>
      <c r="AC12" s="55"/>
      <c r="AI12" s="55"/>
      <c r="AJ12" s="55"/>
      <c r="AK12" s="55"/>
    </row>
    <row r="13" spans="1:37" ht="12.6" customHeight="1" x14ac:dyDescent="0.25">
      <c r="A13" s="224" t="s">
        <v>31</v>
      </c>
      <c r="B13" s="217">
        <v>8.2177440000000004E-2</v>
      </c>
      <c r="C13" s="218">
        <v>1498.1863949999999</v>
      </c>
      <c r="D13" s="219">
        <v>17.958152999999999</v>
      </c>
      <c r="E13" s="217">
        <v>2.31687792</v>
      </c>
      <c r="F13" s="218">
        <v>22157.993093000001</v>
      </c>
      <c r="G13" s="219">
        <v>261.45719200000002</v>
      </c>
      <c r="H13" s="225">
        <f t="shared" si="0"/>
        <v>2.3990553600000002</v>
      </c>
      <c r="I13" s="226">
        <f t="shared" si="1"/>
        <v>23656.179488000002</v>
      </c>
      <c r="J13" s="227">
        <f t="shared" si="2"/>
        <v>279.415345</v>
      </c>
      <c r="K13" s="217">
        <v>0.17792945099999999</v>
      </c>
      <c r="L13" s="218">
        <v>4563.8505640000003</v>
      </c>
      <c r="M13" s="223">
        <v>54.039814999999997</v>
      </c>
      <c r="N13" s="31"/>
      <c r="P13" s="261"/>
      <c r="Q13" s="31"/>
      <c r="R13" s="31"/>
      <c r="S13" s="56"/>
      <c r="T13" s="56"/>
      <c r="U13" s="56"/>
      <c r="V13" s="31"/>
      <c r="AA13" s="55"/>
      <c r="AB13" s="55"/>
      <c r="AC13" s="55"/>
      <c r="AI13" s="55"/>
      <c r="AJ13" s="55"/>
      <c r="AK13" s="55"/>
    </row>
    <row r="14" spans="1:37" ht="12.6" customHeight="1" x14ac:dyDescent="0.25">
      <c r="A14" s="224" t="s">
        <v>228</v>
      </c>
      <c r="B14" s="217"/>
      <c r="C14" s="218"/>
      <c r="D14" s="219"/>
      <c r="E14" s="217">
        <v>1.8101E-4</v>
      </c>
      <c r="F14" s="218">
        <v>2.6543749999999999</v>
      </c>
      <c r="G14" s="219">
        <v>3.1347E-2</v>
      </c>
      <c r="H14" s="225">
        <f t="shared" si="0"/>
        <v>1.8101E-4</v>
      </c>
      <c r="I14" s="226">
        <f t="shared" si="1"/>
        <v>2.6543749999999999</v>
      </c>
      <c r="J14" s="227">
        <f t="shared" si="2"/>
        <v>3.1347E-2</v>
      </c>
      <c r="K14" s="217"/>
      <c r="L14" s="218"/>
      <c r="M14" s="223"/>
      <c r="N14" s="31"/>
      <c r="P14" s="261"/>
      <c r="Q14" s="31"/>
      <c r="R14" s="31"/>
      <c r="S14" s="56"/>
      <c r="T14" s="56"/>
      <c r="U14" s="56"/>
      <c r="V14" s="31"/>
      <c r="AA14" s="55"/>
      <c r="AB14" s="55"/>
      <c r="AC14" s="55"/>
      <c r="AI14" s="55"/>
      <c r="AJ14" s="55"/>
      <c r="AK14" s="55"/>
    </row>
    <row r="15" spans="1:37" ht="12.6" customHeight="1" x14ac:dyDescent="0.25">
      <c r="A15" s="224" t="s">
        <v>33</v>
      </c>
      <c r="B15" s="217"/>
      <c r="C15" s="218"/>
      <c r="D15" s="219"/>
      <c r="E15" s="217"/>
      <c r="F15" s="218"/>
      <c r="G15" s="219"/>
      <c r="H15" s="225">
        <f t="shared" si="0"/>
        <v>0</v>
      </c>
      <c r="I15" s="226">
        <f t="shared" si="1"/>
        <v>0</v>
      </c>
      <c r="J15" s="227">
        <f t="shared" si="2"/>
        <v>0</v>
      </c>
      <c r="K15" s="217">
        <v>3.7182299999999999E-3</v>
      </c>
      <c r="L15" s="218">
        <v>82.315796000000006</v>
      </c>
      <c r="M15" s="223">
        <v>0.98282499999999995</v>
      </c>
      <c r="N15" s="31"/>
      <c r="P15" s="261"/>
      <c r="Q15" s="31"/>
      <c r="R15" s="31"/>
      <c r="S15" s="56"/>
      <c r="T15" s="56"/>
      <c r="U15" s="56"/>
      <c r="V15" s="31"/>
      <c r="AA15" s="55"/>
      <c r="AB15" s="55"/>
      <c r="AC15" s="55"/>
      <c r="AI15" s="55"/>
      <c r="AJ15" s="55"/>
      <c r="AK15" s="55"/>
    </row>
    <row r="16" spans="1:37" ht="12.6" customHeight="1" x14ac:dyDescent="0.25">
      <c r="A16" s="224" t="s">
        <v>203</v>
      </c>
      <c r="B16" s="217"/>
      <c r="C16" s="218"/>
      <c r="D16" s="219"/>
      <c r="E16" s="217"/>
      <c r="F16" s="218"/>
      <c r="G16" s="219"/>
      <c r="H16" s="225">
        <f t="shared" si="0"/>
        <v>0</v>
      </c>
      <c r="I16" s="226">
        <f t="shared" si="1"/>
        <v>0</v>
      </c>
      <c r="J16" s="227">
        <f t="shared" si="2"/>
        <v>0</v>
      </c>
      <c r="K16" s="217">
        <v>2.3513200000000001E-4</v>
      </c>
      <c r="L16" s="218">
        <v>7.0671949999999999</v>
      </c>
      <c r="M16" s="223">
        <v>8.1572000000000006E-2</v>
      </c>
      <c r="N16" s="31"/>
      <c r="P16" s="261"/>
      <c r="Q16" s="31"/>
      <c r="R16" s="31"/>
      <c r="S16" s="56"/>
      <c r="T16" s="56"/>
      <c r="U16" s="56"/>
      <c r="V16" s="31"/>
      <c r="AA16" s="55"/>
      <c r="AB16" s="55"/>
      <c r="AC16" s="55"/>
      <c r="AI16" s="55"/>
      <c r="AJ16" s="55"/>
      <c r="AK16" s="55"/>
    </row>
    <row r="17" spans="1:37" ht="12.6" customHeight="1" x14ac:dyDescent="0.25">
      <c r="A17" s="224" t="s">
        <v>35</v>
      </c>
      <c r="B17" s="217"/>
      <c r="C17" s="218"/>
      <c r="D17" s="219"/>
      <c r="E17" s="217">
        <v>9.6111699999999994E-4</v>
      </c>
      <c r="F17" s="218">
        <v>12.699116</v>
      </c>
      <c r="G17" s="219">
        <v>0.145924</v>
      </c>
      <c r="H17" s="225">
        <f t="shared" si="0"/>
        <v>9.6111699999999994E-4</v>
      </c>
      <c r="I17" s="226">
        <f t="shared" si="1"/>
        <v>12.699116</v>
      </c>
      <c r="J17" s="227">
        <f t="shared" si="2"/>
        <v>0.145924</v>
      </c>
      <c r="K17" s="217">
        <v>2.9235900000000001E-4</v>
      </c>
      <c r="L17" s="218">
        <v>13.221639</v>
      </c>
      <c r="M17" s="223">
        <v>0.15773600000000002</v>
      </c>
      <c r="N17" s="31"/>
      <c r="P17" s="261"/>
      <c r="Q17" s="31"/>
      <c r="R17" s="31"/>
      <c r="S17" s="56"/>
      <c r="T17" s="56"/>
      <c r="U17" s="56"/>
      <c r="V17" s="31"/>
      <c r="AA17" s="55"/>
      <c r="AB17" s="55"/>
      <c r="AC17" s="55"/>
      <c r="AI17" s="55"/>
      <c r="AJ17" s="55"/>
      <c r="AK17" s="55"/>
    </row>
    <row r="18" spans="1:37" ht="12.6" customHeight="1" x14ac:dyDescent="0.25">
      <c r="A18" s="224" t="s">
        <v>36</v>
      </c>
      <c r="B18" s="217"/>
      <c r="C18" s="218"/>
      <c r="D18" s="219"/>
      <c r="E18" s="217">
        <v>0.78509379599999995</v>
      </c>
      <c r="F18" s="218">
        <v>9839.4775899999986</v>
      </c>
      <c r="G18" s="219">
        <v>116.166319</v>
      </c>
      <c r="H18" s="225">
        <f t="shared" si="0"/>
        <v>0.78509379599999995</v>
      </c>
      <c r="I18" s="226">
        <f t="shared" si="1"/>
        <v>9839.4775899999986</v>
      </c>
      <c r="J18" s="227">
        <f t="shared" si="2"/>
        <v>116.166319</v>
      </c>
      <c r="K18" s="217">
        <v>5.1971880000000002E-3</v>
      </c>
      <c r="L18" s="218">
        <v>113.2826</v>
      </c>
      <c r="M18" s="223">
        <v>1.3481449999999999</v>
      </c>
      <c r="N18" s="31"/>
      <c r="P18" s="261"/>
      <c r="Q18" s="31"/>
      <c r="R18" s="31"/>
      <c r="S18" s="56"/>
      <c r="T18" s="56"/>
      <c r="U18" s="56"/>
      <c r="V18" s="31"/>
      <c r="AA18" s="55"/>
      <c r="AB18" s="55"/>
      <c r="AC18" s="55"/>
      <c r="AI18" s="55"/>
      <c r="AJ18" s="55"/>
      <c r="AK18" s="55"/>
    </row>
    <row r="19" spans="1:37" ht="12.6" customHeight="1" x14ac:dyDescent="0.25">
      <c r="A19" s="224" t="s">
        <v>37</v>
      </c>
      <c r="B19" s="217">
        <v>2.0685048099999999</v>
      </c>
      <c r="C19" s="218">
        <v>35043.787377000001</v>
      </c>
      <c r="D19" s="219">
        <v>414.94364999999999</v>
      </c>
      <c r="E19" s="217">
        <v>102.582652149</v>
      </c>
      <c r="F19" s="218">
        <v>626273.47147899994</v>
      </c>
      <c r="G19" s="219">
        <v>7418.6563129999995</v>
      </c>
      <c r="H19" s="225">
        <f t="shared" si="0"/>
        <v>104.65115695899999</v>
      </c>
      <c r="I19" s="226">
        <f t="shared" si="1"/>
        <v>661317.25885599991</v>
      </c>
      <c r="J19" s="227">
        <f t="shared" si="2"/>
        <v>7833.5999629999997</v>
      </c>
      <c r="K19" s="217">
        <v>2.2041816229999998</v>
      </c>
      <c r="L19" s="218">
        <v>54306.593193000001</v>
      </c>
      <c r="M19" s="223">
        <v>643.103792</v>
      </c>
      <c r="N19" s="31"/>
      <c r="P19" s="261"/>
      <c r="Q19" s="31"/>
      <c r="R19" s="31"/>
      <c r="S19" s="56"/>
      <c r="T19" s="56"/>
      <c r="U19" s="56"/>
      <c r="V19" s="31"/>
      <c r="AA19" s="55"/>
      <c r="AB19" s="55"/>
      <c r="AC19" s="55"/>
      <c r="AI19" s="55"/>
      <c r="AJ19" s="55"/>
      <c r="AK19" s="55"/>
    </row>
    <row r="20" spans="1:37" ht="12.6" customHeight="1" x14ac:dyDescent="0.25">
      <c r="A20" s="224" t="s">
        <v>38</v>
      </c>
      <c r="B20" s="217"/>
      <c r="C20" s="218"/>
      <c r="D20" s="219"/>
      <c r="E20" s="217"/>
      <c r="F20" s="218"/>
      <c r="G20" s="219"/>
      <c r="H20" s="225">
        <f t="shared" si="0"/>
        <v>0</v>
      </c>
      <c r="I20" s="226">
        <f t="shared" si="1"/>
        <v>0</v>
      </c>
      <c r="J20" s="227">
        <f t="shared" si="2"/>
        <v>0</v>
      </c>
      <c r="K20" s="217">
        <v>0.39507599999999998</v>
      </c>
      <c r="L20" s="218">
        <v>10901.198425</v>
      </c>
      <c r="M20" s="223">
        <v>129.36076</v>
      </c>
      <c r="N20" s="31"/>
      <c r="P20" s="261"/>
      <c r="Q20" s="31"/>
      <c r="R20" s="31"/>
      <c r="S20" s="56"/>
      <c r="T20" s="56"/>
      <c r="U20" s="56"/>
      <c r="V20" s="31"/>
      <c r="AA20" s="55"/>
      <c r="AB20" s="55"/>
      <c r="AC20" s="55"/>
      <c r="AI20" s="55"/>
      <c r="AJ20" s="55"/>
      <c r="AK20" s="55"/>
    </row>
    <row r="21" spans="1:37" ht="12.6" customHeight="1" x14ac:dyDescent="0.25">
      <c r="A21" s="224" t="s">
        <v>205</v>
      </c>
      <c r="B21" s="217"/>
      <c r="C21" s="218"/>
      <c r="D21" s="219"/>
      <c r="E21" s="217">
        <v>0.164823</v>
      </c>
      <c r="F21" s="218">
        <v>1759.045779</v>
      </c>
      <c r="G21" s="219">
        <v>20.250945000000002</v>
      </c>
      <c r="H21" s="225">
        <f t="shared" si="0"/>
        <v>0.164823</v>
      </c>
      <c r="I21" s="226">
        <f t="shared" si="1"/>
        <v>1759.045779</v>
      </c>
      <c r="J21" s="227">
        <f t="shared" si="2"/>
        <v>20.250945000000002</v>
      </c>
      <c r="K21" s="217"/>
      <c r="L21" s="218"/>
      <c r="M21" s="223"/>
      <c r="N21" s="31"/>
      <c r="P21" s="261"/>
      <c r="Q21" s="31"/>
      <c r="R21" s="31"/>
      <c r="S21" s="56"/>
      <c r="T21" s="56"/>
      <c r="U21" s="56"/>
      <c r="V21" s="31"/>
      <c r="AA21" s="55"/>
      <c r="AB21" s="55"/>
      <c r="AC21" s="55"/>
      <c r="AI21" s="55"/>
      <c r="AJ21" s="55"/>
      <c r="AK21" s="55"/>
    </row>
    <row r="22" spans="1:37" ht="12.6" customHeight="1" x14ac:dyDescent="0.25">
      <c r="A22" s="224" t="s">
        <v>39</v>
      </c>
      <c r="B22" s="217"/>
      <c r="C22" s="218"/>
      <c r="D22" s="219"/>
      <c r="E22" s="217"/>
      <c r="F22" s="218"/>
      <c r="G22" s="219"/>
      <c r="H22" s="225">
        <f t="shared" si="0"/>
        <v>0</v>
      </c>
      <c r="I22" s="226">
        <f t="shared" si="1"/>
        <v>0</v>
      </c>
      <c r="J22" s="227">
        <f t="shared" si="2"/>
        <v>0</v>
      </c>
      <c r="K22" s="217">
        <v>1.1669224000000001E-2</v>
      </c>
      <c r="L22" s="218">
        <v>290.67652999999996</v>
      </c>
      <c r="M22" s="223">
        <v>3.4600960000000001</v>
      </c>
      <c r="N22" s="31"/>
      <c r="P22" s="261"/>
      <c r="Q22" s="31"/>
      <c r="R22" s="31"/>
      <c r="S22" s="56"/>
      <c r="T22" s="56"/>
      <c r="U22" s="56"/>
      <c r="V22" s="31"/>
      <c r="AA22" s="55"/>
      <c r="AB22" s="55"/>
      <c r="AC22" s="55"/>
      <c r="AI22" s="55"/>
      <c r="AJ22" s="55"/>
      <c r="AK22" s="55"/>
    </row>
    <row r="23" spans="1:37" ht="12.6" customHeight="1" x14ac:dyDescent="0.25">
      <c r="A23" s="224" t="s">
        <v>40</v>
      </c>
      <c r="B23" s="217"/>
      <c r="C23" s="218"/>
      <c r="D23" s="219"/>
      <c r="E23" s="217"/>
      <c r="F23" s="218"/>
      <c r="G23" s="219"/>
      <c r="H23" s="225">
        <f t="shared" si="0"/>
        <v>0</v>
      </c>
      <c r="I23" s="226">
        <f t="shared" si="1"/>
        <v>0</v>
      </c>
      <c r="J23" s="227">
        <f t="shared" si="2"/>
        <v>0</v>
      </c>
      <c r="K23" s="217">
        <v>5.3211839999999996E-3</v>
      </c>
      <c r="L23" s="218">
        <v>132.831323</v>
      </c>
      <c r="M23" s="223">
        <v>1.5610280000000001</v>
      </c>
      <c r="N23" s="31"/>
      <c r="P23" s="261"/>
      <c r="Q23" s="31"/>
      <c r="R23" s="31"/>
      <c r="S23" s="56"/>
      <c r="T23" s="56"/>
      <c r="U23" s="56"/>
      <c r="V23" s="31"/>
      <c r="AA23" s="55"/>
      <c r="AB23" s="55"/>
      <c r="AC23" s="55"/>
      <c r="AI23" s="55"/>
      <c r="AJ23" s="55"/>
      <c r="AK23" s="55"/>
    </row>
    <row r="24" spans="1:37" ht="12.6" customHeight="1" x14ac:dyDescent="0.25">
      <c r="A24" s="224" t="s">
        <v>41</v>
      </c>
      <c r="B24" s="217"/>
      <c r="C24" s="218"/>
      <c r="D24" s="219"/>
      <c r="E24" s="217"/>
      <c r="F24" s="218"/>
      <c r="G24" s="219"/>
      <c r="H24" s="225">
        <f t="shared" si="0"/>
        <v>0</v>
      </c>
      <c r="I24" s="226">
        <f t="shared" si="1"/>
        <v>0</v>
      </c>
      <c r="J24" s="227">
        <f t="shared" si="2"/>
        <v>0</v>
      </c>
      <c r="K24" s="217">
        <v>7.4999999999999993E-5</v>
      </c>
      <c r="L24" s="218">
        <v>2.5942789999999998</v>
      </c>
      <c r="M24" s="223">
        <v>3.0599999999999999E-2</v>
      </c>
      <c r="N24" s="31"/>
      <c r="P24" s="261"/>
      <c r="Q24" s="31"/>
      <c r="R24" s="31"/>
      <c r="S24" s="56"/>
      <c r="T24" s="56"/>
      <c r="U24" s="56"/>
      <c r="V24" s="31"/>
      <c r="AA24" s="55"/>
      <c r="AB24" s="55"/>
      <c r="AC24" s="55"/>
      <c r="AI24" s="55"/>
      <c r="AJ24" s="55"/>
      <c r="AK24" s="55"/>
    </row>
    <row r="25" spans="1:37" ht="12.6" customHeight="1" x14ac:dyDescent="0.25">
      <c r="A25" s="224" t="s">
        <v>216</v>
      </c>
      <c r="B25" s="217">
        <v>1.6500000000000001E-2</v>
      </c>
      <c r="C25" s="218">
        <v>211.36500000000001</v>
      </c>
      <c r="D25" s="219">
        <v>2.5153669999999999</v>
      </c>
      <c r="E25" s="217"/>
      <c r="F25" s="218"/>
      <c r="G25" s="219"/>
      <c r="H25" s="225">
        <f t="shared" si="0"/>
        <v>1.6500000000000001E-2</v>
      </c>
      <c r="I25" s="226">
        <f t="shared" si="1"/>
        <v>211.36500000000001</v>
      </c>
      <c r="J25" s="227">
        <f t="shared" si="2"/>
        <v>2.5153669999999999</v>
      </c>
      <c r="K25" s="217"/>
      <c r="L25" s="218"/>
      <c r="M25" s="223"/>
      <c r="N25" s="31"/>
      <c r="P25" s="261"/>
      <c r="Q25" s="31"/>
      <c r="R25" s="31"/>
      <c r="S25" s="56"/>
      <c r="T25" s="56"/>
      <c r="U25" s="56"/>
      <c r="V25" s="31"/>
      <c r="AA25" s="55"/>
      <c r="AB25" s="55"/>
      <c r="AC25" s="55"/>
      <c r="AI25" s="55"/>
      <c r="AJ25" s="55"/>
      <c r="AK25" s="55"/>
    </row>
    <row r="26" spans="1:37" ht="12.6" customHeight="1" x14ac:dyDescent="0.25">
      <c r="A26" s="224" t="s">
        <v>42</v>
      </c>
      <c r="B26" s="217">
        <v>3.4287294589999999</v>
      </c>
      <c r="C26" s="218">
        <v>56211.366430000002</v>
      </c>
      <c r="D26" s="219">
        <v>665.833755</v>
      </c>
      <c r="E26" s="217">
        <v>4.9335938609999994</v>
      </c>
      <c r="F26" s="218">
        <v>39046.165220999996</v>
      </c>
      <c r="G26" s="219">
        <v>463.27410800000001</v>
      </c>
      <c r="H26" s="225">
        <f t="shared" si="0"/>
        <v>8.3623233199999998</v>
      </c>
      <c r="I26" s="226">
        <f t="shared" si="1"/>
        <v>95257.531650999998</v>
      </c>
      <c r="J26" s="227">
        <f t="shared" si="2"/>
        <v>1129.107863</v>
      </c>
      <c r="K26" s="217"/>
      <c r="L26" s="218"/>
      <c r="M26" s="223"/>
      <c r="N26" s="31"/>
      <c r="P26" s="261"/>
      <c r="Q26" s="31"/>
      <c r="R26" s="31"/>
      <c r="S26" s="56"/>
      <c r="T26" s="56"/>
      <c r="U26" s="56"/>
      <c r="V26" s="31"/>
      <c r="AA26" s="55"/>
      <c r="AB26" s="55"/>
      <c r="AC26" s="55"/>
      <c r="AI26" s="55"/>
      <c r="AJ26" s="55"/>
      <c r="AK26" s="55"/>
    </row>
    <row r="27" spans="1:37" ht="12.6" customHeight="1" x14ac:dyDescent="0.25">
      <c r="A27" s="224" t="s">
        <v>43</v>
      </c>
      <c r="B27" s="217"/>
      <c r="C27" s="218"/>
      <c r="D27" s="219"/>
      <c r="E27" s="217">
        <v>7.2240693999999994E-2</v>
      </c>
      <c r="F27" s="218">
        <v>613.31053599999996</v>
      </c>
      <c r="G27" s="219">
        <v>7.3475970000000004</v>
      </c>
      <c r="H27" s="225">
        <f t="shared" si="0"/>
        <v>7.2240693999999994E-2</v>
      </c>
      <c r="I27" s="226">
        <f t="shared" si="1"/>
        <v>613.31053599999996</v>
      </c>
      <c r="J27" s="227">
        <f t="shared" si="2"/>
        <v>7.3475970000000004</v>
      </c>
      <c r="K27" s="217">
        <v>6.1400000000000002E-5</v>
      </c>
      <c r="L27" s="218">
        <v>1.9245099999999999</v>
      </c>
      <c r="M27" s="223">
        <v>2.2981999999999999E-2</v>
      </c>
      <c r="N27" s="31"/>
      <c r="P27" s="261"/>
      <c r="Q27" s="31"/>
      <c r="R27" s="31"/>
      <c r="S27" s="56"/>
      <c r="T27" s="56"/>
      <c r="U27" s="56"/>
      <c r="V27" s="31"/>
      <c r="AA27" s="55"/>
      <c r="AB27" s="55"/>
      <c r="AC27" s="55"/>
      <c r="AI27" s="55"/>
      <c r="AJ27" s="55"/>
      <c r="AK27" s="55"/>
    </row>
    <row r="28" spans="1:37" ht="12.6" customHeight="1" x14ac:dyDescent="0.25">
      <c r="A28" s="224" t="s">
        <v>44</v>
      </c>
      <c r="B28" s="217">
        <v>0.26444200000000001</v>
      </c>
      <c r="C28" s="218">
        <v>4125.1377510000002</v>
      </c>
      <c r="D28" s="219">
        <v>48.821302000000003</v>
      </c>
      <c r="E28" s="217"/>
      <c r="F28" s="218"/>
      <c r="G28" s="219"/>
      <c r="H28" s="225">
        <f t="shared" si="0"/>
        <v>0.26444200000000001</v>
      </c>
      <c r="I28" s="226">
        <f t="shared" si="1"/>
        <v>4125.1377510000002</v>
      </c>
      <c r="J28" s="227">
        <f t="shared" si="2"/>
        <v>48.821302000000003</v>
      </c>
      <c r="K28" s="217"/>
      <c r="L28" s="218"/>
      <c r="M28" s="223"/>
      <c r="N28" s="31"/>
      <c r="P28" s="261"/>
      <c r="Q28" s="31"/>
      <c r="R28" s="31"/>
      <c r="S28" s="56"/>
      <c r="T28" s="56"/>
      <c r="U28" s="56"/>
      <c r="V28" s="31"/>
      <c r="AA28" s="55"/>
      <c r="AB28" s="55"/>
      <c r="AC28" s="55"/>
      <c r="AI28" s="55"/>
      <c r="AJ28" s="55"/>
      <c r="AK28" s="55"/>
    </row>
    <row r="29" spans="1:37" ht="12.6" customHeight="1" x14ac:dyDescent="0.25">
      <c r="A29" s="224" t="s">
        <v>217</v>
      </c>
      <c r="B29" s="217"/>
      <c r="C29" s="218"/>
      <c r="D29" s="219"/>
      <c r="E29" s="217"/>
      <c r="F29" s="218"/>
      <c r="G29" s="219"/>
      <c r="H29" s="225">
        <f t="shared" si="0"/>
        <v>0</v>
      </c>
      <c r="I29" s="226">
        <f t="shared" si="1"/>
        <v>0</v>
      </c>
      <c r="J29" s="227">
        <f t="shared" si="2"/>
        <v>0</v>
      </c>
      <c r="K29" s="217">
        <v>4.9452899999999995E-4</v>
      </c>
      <c r="L29" s="218">
        <v>13.910506</v>
      </c>
      <c r="M29" s="223">
        <v>0.166404</v>
      </c>
      <c r="N29" s="31"/>
      <c r="P29" s="261"/>
      <c r="Q29" s="31"/>
      <c r="R29" s="31"/>
      <c r="S29" s="56"/>
      <c r="T29" s="56"/>
      <c r="U29" s="56"/>
      <c r="V29" s="31"/>
      <c r="AA29" s="55"/>
      <c r="AB29" s="55"/>
      <c r="AC29" s="55"/>
      <c r="AI29" s="55"/>
      <c r="AJ29" s="55"/>
      <c r="AK29" s="55"/>
    </row>
    <row r="30" spans="1:37" ht="12.6" customHeight="1" x14ac:dyDescent="0.25">
      <c r="A30" s="224" t="s">
        <v>66</v>
      </c>
      <c r="B30" s="217"/>
      <c r="C30" s="218"/>
      <c r="D30" s="219"/>
      <c r="E30" s="217">
        <v>1.1072160000000001E-3</v>
      </c>
      <c r="F30" s="218">
        <v>16.360483000000002</v>
      </c>
      <c r="G30" s="219">
        <v>0.19294900000000001</v>
      </c>
      <c r="H30" s="225">
        <f t="shared" si="0"/>
        <v>1.1072160000000001E-3</v>
      </c>
      <c r="I30" s="226">
        <f t="shared" si="1"/>
        <v>16.360483000000002</v>
      </c>
      <c r="J30" s="227">
        <f t="shared" si="2"/>
        <v>0.19294900000000001</v>
      </c>
      <c r="K30" s="217">
        <v>7.1984999999999996E-4</v>
      </c>
      <c r="L30" s="218">
        <v>19.396857000000001</v>
      </c>
      <c r="M30" s="223">
        <v>0.23057800000000001</v>
      </c>
      <c r="N30" s="31"/>
      <c r="P30" s="261"/>
      <c r="Q30" s="31"/>
      <c r="R30" s="31"/>
      <c r="S30" s="56"/>
      <c r="T30" s="56"/>
      <c r="U30" s="56"/>
      <c r="V30" s="31"/>
      <c r="AA30" s="55"/>
      <c r="AB30" s="55"/>
      <c r="AC30" s="55"/>
      <c r="AI30" s="55"/>
      <c r="AJ30" s="55"/>
      <c r="AK30" s="55"/>
    </row>
    <row r="31" spans="1:37" ht="12.6" customHeight="1" x14ac:dyDescent="0.25">
      <c r="A31" s="224" t="s">
        <v>45</v>
      </c>
      <c r="B31" s="217"/>
      <c r="C31" s="218"/>
      <c r="D31" s="219"/>
      <c r="E31" s="217"/>
      <c r="F31" s="218"/>
      <c r="G31" s="219"/>
      <c r="H31" s="225">
        <f t="shared" si="0"/>
        <v>0</v>
      </c>
      <c r="I31" s="226">
        <f t="shared" si="1"/>
        <v>0</v>
      </c>
      <c r="J31" s="227">
        <f t="shared" si="2"/>
        <v>0</v>
      </c>
      <c r="K31" s="217">
        <v>0.70300648599999993</v>
      </c>
      <c r="L31" s="218">
        <v>22771.712266000002</v>
      </c>
      <c r="M31" s="223">
        <v>269.03036099999997</v>
      </c>
      <c r="N31" s="31"/>
      <c r="P31" s="261"/>
      <c r="Q31" s="31"/>
      <c r="R31" s="31"/>
      <c r="S31" s="56"/>
      <c r="T31" s="56"/>
      <c r="U31" s="56"/>
      <c r="V31" s="31"/>
      <c r="AA31" s="55"/>
      <c r="AB31" s="55"/>
      <c r="AC31" s="55"/>
      <c r="AI31" s="55"/>
      <c r="AJ31" s="55"/>
      <c r="AK31" s="55"/>
    </row>
    <row r="32" spans="1:37" ht="12.6" customHeight="1" x14ac:dyDescent="0.25">
      <c r="A32" s="224" t="s">
        <v>46</v>
      </c>
      <c r="B32" s="217"/>
      <c r="C32" s="218"/>
      <c r="D32" s="219"/>
      <c r="E32" s="217"/>
      <c r="F32" s="218"/>
      <c r="G32" s="219"/>
      <c r="H32" s="225">
        <f t="shared" si="0"/>
        <v>0</v>
      </c>
      <c r="I32" s="226">
        <f t="shared" si="1"/>
        <v>0</v>
      </c>
      <c r="J32" s="227">
        <f t="shared" si="2"/>
        <v>0</v>
      </c>
      <c r="K32" s="217">
        <v>1.2712299999999999E-3</v>
      </c>
      <c r="L32" s="218">
        <v>17.743272999999999</v>
      </c>
      <c r="M32" s="223">
        <v>0.21082600000000001</v>
      </c>
      <c r="N32" s="31"/>
      <c r="P32" s="261"/>
      <c r="Q32" s="31"/>
      <c r="R32" s="31"/>
      <c r="S32" s="56"/>
      <c r="T32" s="56"/>
      <c r="U32" s="56"/>
      <c r="V32" s="31"/>
      <c r="AA32" s="55"/>
      <c r="AB32" s="55"/>
      <c r="AC32" s="55"/>
      <c r="AI32" s="55"/>
      <c r="AJ32" s="55"/>
      <c r="AK32" s="55"/>
    </row>
    <row r="33" spans="1:37" ht="12.6" customHeight="1" x14ac:dyDescent="0.25">
      <c r="A33" s="224" t="s">
        <v>47</v>
      </c>
      <c r="B33" s="217">
        <v>8.2093592270000002</v>
      </c>
      <c r="C33" s="218">
        <v>108106.62424500001</v>
      </c>
      <c r="D33" s="219">
        <v>1278.2631349999999</v>
      </c>
      <c r="E33" s="217">
        <v>15.443271827</v>
      </c>
      <c r="F33" s="218">
        <v>175443.570366</v>
      </c>
      <c r="G33" s="219">
        <v>2075.9622680000002</v>
      </c>
      <c r="H33" s="225">
        <f t="shared" si="0"/>
        <v>23.652631054</v>
      </c>
      <c r="I33" s="226">
        <f t="shared" si="1"/>
        <v>283550.19461100001</v>
      </c>
      <c r="J33" s="227">
        <f t="shared" si="2"/>
        <v>3354.2254030000004</v>
      </c>
      <c r="K33" s="217">
        <v>0.15830512600000002</v>
      </c>
      <c r="L33" s="218">
        <v>4244.0688440000004</v>
      </c>
      <c r="M33" s="223">
        <v>50.646860000000004</v>
      </c>
      <c r="N33" s="31"/>
      <c r="P33" s="261"/>
      <c r="Q33" s="31"/>
      <c r="R33" s="31"/>
      <c r="S33" s="56"/>
      <c r="T33" s="56"/>
      <c r="U33" s="56"/>
      <c r="V33" s="31"/>
      <c r="AA33" s="55"/>
      <c r="AB33" s="55"/>
      <c r="AC33" s="55"/>
      <c r="AI33" s="55"/>
      <c r="AJ33" s="55"/>
      <c r="AK33" s="55"/>
    </row>
    <row r="34" spans="1:37" ht="12.6" customHeight="1" x14ac:dyDescent="0.25">
      <c r="A34" s="224" t="s">
        <v>68</v>
      </c>
      <c r="B34" s="217"/>
      <c r="C34" s="218"/>
      <c r="D34" s="219"/>
      <c r="E34" s="217">
        <v>1.8681400000000001E-2</v>
      </c>
      <c r="F34" s="218">
        <v>211.359478</v>
      </c>
      <c r="G34" s="219">
        <v>2.4949100000000004</v>
      </c>
      <c r="H34" s="225">
        <f t="shared" si="0"/>
        <v>1.8681400000000001E-2</v>
      </c>
      <c r="I34" s="226">
        <f t="shared" si="1"/>
        <v>211.359478</v>
      </c>
      <c r="J34" s="227">
        <f t="shared" si="2"/>
        <v>2.4949100000000004</v>
      </c>
      <c r="K34" s="217">
        <v>4.0185999999999998E-4</v>
      </c>
      <c r="L34" s="218">
        <v>7.1905760000000001</v>
      </c>
      <c r="M34" s="223">
        <v>8.3234000000000002E-2</v>
      </c>
      <c r="N34" s="31"/>
      <c r="P34" s="261"/>
      <c r="Q34" s="31"/>
      <c r="R34" s="31"/>
      <c r="S34" s="56"/>
      <c r="T34" s="56"/>
      <c r="U34" s="56"/>
      <c r="V34" s="31"/>
      <c r="AA34" s="55"/>
      <c r="AB34" s="55"/>
      <c r="AC34" s="55"/>
      <c r="AI34" s="55"/>
      <c r="AJ34" s="55"/>
      <c r="AK34" s="55"/>
    </row>
    <row r="35" spans="1:37" ht="12.6" customHeight="1" x14ac:dyDescent="0.25">
      <c r="A35" s="224" t="s">
        <v>48</v>
      </c>
      <c r="B35" s="217">
        <v>5.6975087860000002</v>
      </c>
      <c r="C35" s="218">
        <v>112175.281397</v>
      </c>
      <c r="D35" s="219">
        <v>1329.78205</v>
      </c>
      <c r="E35" s="217">
        <v>5.2705571770000006</v>
      </c>
      <c r="F35" s="218">
        <v>49812.902818000002</v>
      </c>
      <c r="G35" s="219">
        <v>589.95471199999997</v>
      </c>
      <c r="H35" s="225">
        <f t="shared" si="0"/>
        <v>10.968065963000001</v>
      </c>
      <c r="I35" s="226">
        <f t="shared" si="1"/>
        <v>161988.18421500002</v>
      </c>
      <c r="J35" s="227">
        <f t="shared" si="2"/>
        <v>1919.736762</v>
      </c>
      <c r="K35" s="217">
        <v>0.10797374999999999</v>
      </c>
      <c r="L35" s="218">
        <v>2598.1905230000002</v>
      </c>
      <c r="M35" s="223">
        <v>30.732267</v>
      </c>
      <c r="N35" s="31"/>
      <c r="P35" s="261"/>
      <c r="Q35" s="31"/>
      <c r="R35" s="31"/>
      <c r="S35" s="56"/>
      <c r="T35" s="56"/>
      <c r="U35" s="56"/>
      <c r="V35" s="31"/>
      <c r="AA35" s="55"/>
      <c r="AB35" s="55"/>
      <c r="AC35" s="55"/>
      <c r="AI35" s="55"/>
      <c r="AJ35" s="55"/>
      <c r="AK35" s="55"/>
    </row>
    <row r="36" spans="1:37" ht="12.6" customHeight="1" x14ac:dyDescent="0.25">
      <c r="A36" s="224" t="s">
        <v>49</v>
      </c>
      <c r="B36" s="217"/>
      <c r="C36" s="218"/>
      <c r="D36" s="219"/>
      <c r="E36" s="217">
        <v>31.133411657</v>
      </c>
      <c r="F36" s="218">
        <v>276160.95605700003</v>
      </c>
      <c r="G36" s="219">
        <v>3262.9102570000005</v>
      </c>
      <c r="H36" s="225">
        <f t="shared" si="0"/>
        <v>31.133411657</v>
      </c>
      <c r="I36" s="226">
        <f t="shared" si="1"/>
        <v>276160.95605700003</v>
      </c>
      <c r="J36" s="227">
        <f t="shared" si="2"/>
        <v>3262.9102570000005</v>
      </c>
      <c r="K36" s="217">
        <v>1.39489E-3</v>
      </c>
      <c r="L36" s="218">
        <v>33.943313000000003</v>
      </c>
      <c r="M36" s="223">
        <v>0.40611000000000003</v>
      </c>
      <c r="N36" s="31"/>
      <c r="P36" s="261"/>
      <c r="Q36" s="31"/>
      <c r="R36" s="31"/>
      <c r="S36" s="56"/>
      <c r="T36" s="56"/>
      <c r="U36" s="56"/>
      <c r="V36" s="31"/>
      <c r="AA36" s="55"/>
      <c r="AB36" s="55"/>
      <c r="AC36" s="55"/>
      <c r="AI36" s="55"/>
      <c r="AJ36" s="55"/>
      <c r="AK36" s="55"/>
    </row>
    <row r="37" spans="1:37" ht="12.6" customHeight="1" x14ac:dyDescent="0.25">
      <c r="A37" s="224" t="s">
        <v>50</v>
      </c>
      <c r="B37" s="217"/>
      <c r="C37" s="218"/>
      <c r="D37" s="219"/>
      <c r="E37" s="217">
        <v>5.0000000000000001E-9</v>
      </c>
      <c r="F37" s="218">
        <v>1.261E-2</v>
      </c>
      <c r="G37" s="219">
        <v>1.5100000000000001E-4</v>
      </c>
      <c r="H37" s="225">
        <f t="shared" si="0"/>
        <v>5.0000000000000001E-9</v>
      </c>
      <c r="I37" s="226">
        <f t="shared" si="1"/>
        <v>1.261E-2</v>
      </c>
      <c r="J37" s="227">
        <f t="shared" si="2"/>
        <v>1.5100000000000001E-4</v>
      </c>
      <c r="K37" s="217">
        <v>7.0467000000000002E-2</v>
      </c>
      <c r="L37" s="218">
        <v>2220.068839</v>
      </c>
      <c r="M37" s="223">
        <v>25.624742999999999</v>
      </c>
      <c r="N37" s="31"/>
      <c r="P37" s="261"/>
      <c r="Q37" s="31"/>
      <c r="R37" s="31"/>
      <c r="S37" s="56"/>
      <c r="T37" s="56"/>
      <c r="U37" s="56"/>
      <c r="V37" s="31"/>
      <c r="AA37" s="55"/>
      <c r="AB37" s="55"/>
      <c r="AC37" s="55"/>
      <c r="AI37" s="55"/>
      <c r="AJ37" s="55"/>
      <c r="AK37" s="55"/>
    </row>
    <row r="38" spans="1:37" ht="12.6" customHeight="1" x14ac:dyDescent="0.25">
      <c r="A38" s="224" t="s">
        <v>51</v>
      </c>
      <c r="B38" s="217">
        <v>0.84868359999999998</v>
      </c>
      <c r="C38" s="218">
        <v>15944.316706</v>
      </c>
      <c r="D38" s="219">
        <v>188.256519</v>
      </c>
      <c r="E38" s="217">
        <v>1.2449073930000001</v>
      </c>
      <c r="F38" s="218">
        <v>10560.942577</v>
      </c>
      <c r="G38" s="219">
        <v>125.11724599999999</v>
      </c>
      <c r="H38" s="225">
        <f t="shared" si="0"/>
        <v>2.0935909930000003</v>
      </c>
      <c r="I38" s="226">
        <f t="shared" si="1"/>
        <v>26505.259282999999</v>
      </c>
      <c r="J38" s="227">
        <f t="shared" si="2"/>
        <v>313.37376499999999</v>
      </c>
      <c r="K38" s="217">
        <v>0.19906778</v>
      </c>
      <c r="L38" s="218">
        <v>5351.2090340000004</v>
      </c>
      <c r="M38" s="223">
        <v>63.763097999999999</v>
      </c>
      <c r="N38" s="31"/>
      <c r="P38" s="261"/>
      <c r="Q38" s="31"/>
      <c r="R38" s="31"/>
      <c r="S38" s="56"/>
      <c r="T38" s="56"/>
      <c r="U38" s="56"/>
      <c r="V38" s="31"/>
      <c r="AA38" s="55"/>
      <c r="AB38" s="55"/>
      <c r="AC38" s="55"/>
      <c r="AI38" s="55"/>
      <c r="AJ38" s="55"/>
      <c r="AK38" s="55"/>
    </row>
    <row r="39" spans="1:37" ht="12.6" customHeight="1" x14ac:dyDescent="0.25">
      <c r="A39" s="224" t="s">
        <v>156</v>
      </c>
      <c r="B39" s="217"/>
      <c r="C39" s="218"/>
      <c r="D39" s="219"/>
      <c r="E39" s="217"/>
      <c r="F39" s="218"/>
      <c r="G39" s="219"/>
      <c r="H39" s="225">
        <f t="shared" si="0"/>
        <v>0</v>
      </c>
      <c r="I39" s="226">
        <f t="shared" si="1"/>
        <v>0</v>
      </c>
      <c r="J39" s="227">
        <f t="shared" si="2"/>
        <v>0</v>
      </c>
      <c r="K39" s="217">
        <v>1.6999999999999999E-7</v>
      </c>
      <c r="L39" s="218">
        <v>0.10920100000000001</v>
      </c>
      <c r="M39" s="223">
        <v>1.2600000000000001E-3</v>
      </c>
      <c r="N39" s="31"/>
      <c r="P39" s="261"/>
      <c r="Q39" s="31"/>
      <c r="R39" s="31"/>
      <c r="S39" s="56"/>
      <c r="T39" s="56"/>
      <c r="U39" s="56"/>
      <c r="V39" s="31"/>
      <c r="AA39" s="55"/>
      <c r="AB39" s="55"/>
      <c r="AC39" s="55"/>
      <c r="AI39" s="55"/>
      <c r="AJ39" s="55"/>
      <c r="AK39" s="55"/>
    </row>
    <row r="40" spans="1:37" ht="12.6" customHeight="1" x14ac:dyDescent="0.25">
      <c r="A40" s="224" t="s">
        <v>52</v>
      </c>
      <c r="B40" s="217"/>
      <c r="C40" s="218"/>
      <c r="D40" s="219"/>
      <c r="E40" s="217">
        <v>0.50163678</v>
      </c>
      <c r="F40" s="218">
        <v>5289.6801799999994</v>
      </c>
      <c r="G40" s="219">
        <v>61.724434000000002</v>
      </c>
      <c r="H40" s="225">
        <f t="shared" si="0"/>
        <v>0.50163678</v>
      </c>
      <c r="I40" s="226">
        <f t="shared" si="1"/>
        <v>5289.6801799999994</v>
      </c>
      <c r="J40" s="227">
        <f t="shared" si="2"/>
        <v>61.724434000000002</v>
      </c>
      <c r="K40" s="217"/>
      <c r="L40" s="218"/>
      <c r="M40" s="223"/>
      <c r="N40" s="31"/>
      <c r="P40" s="261"/>
      <c r="Q40" s="31"/>
      <c r="R40" s="31"/>
      <c r="S40" s="56"/>
      <c r="T40" s="56"/>
      <c r="U40" s="56"/>
      <c r="V40" s="31"/>
      <c r="AA40" s="55"/>
      <c r="AB40" s="55"/>
      <c r="AC40" s="55"/>
      <c r="AI40" s="55"/>
      <c r="AJ40" s="55"/>
      <c r="AK40" s="55"/>
    </row>
    <row r="41" spans="1:37" ht="12.6" customHeight="1" x14ac:dyDescent="0.25">
      <c r="A41" s="224" t="s">
        <v>157</v>
      </c>
      <c r="B41" s="217"/>
      <c r="C41" s="218"/>
      <c r="D41" s="219"/>
      <c r="E41" s="217">
        <v>3.0672210000000002E-3</v>
      </c>
      <c r="F41" s="218">
        <v>109.21417599999999</v>
      </c>
      <c r="G41" s="219">
        <v>1.3023100000000001</v>
      </c>
      <c r="H41" s="225">
        <f t="shared" si="0"/>
        <v>3.0672210000000002E-3</v>
      </c>
      <c r="I41" s="226">
        <f t="shared" si="1"/>
        <v>109.21417599999999</v>
      </c>
      <c r="J41" s="227">
        <f t="shared" si="2"/>
        <v>1.3023100000000001</v>
      </c>
      <c r="K41" s="217"/>
      <c r="L41" s="218"/>
      <c r="M41" s="223"/>
      <c r="N41" s="31"/>
      <c r="P41" s="261"/>
      <c r="Q41" s="31"/>
      <c r="R41" s="31"/>
      <c r="S41" s="56"/>
      <c r="T41" s="56"/>
      <c r="U41" s="56"/>
      <c r="V41" s="31"/>
      <c r="AA41" s="55"/>
      <c r="AB41" s="55"/>
      <c r="AC41" s="55"/>
      <c r="AI41" s="55"/>
      <c r="AJ41" s="55"/>
      <c r="AK41" s="55"/>
    </row>
    <row r="42" spans="1:37" ht="12.6" customHeight="1" x14ac:dyDescent="0.25">
      <c r="A42" s="224" t="s">
        <v>53</v>
      </c>
      <c r="B42" s="217">
        <v>2.0315686780000002</v>
      </c>
      <c r="C42" s="218">
        <v>32327.527872999999</v>
      </c>
      <c r="D42" s="219">
        <v>382.18651799999998</v>
      </c>
      <c r="E42" s="217">
        <v>1.181417792</v>
      </c>
      <c r="F42" s="218">
        <v>11597.573104999999</v>
      </c>
      <c r="G42" s="219">
        <v>137.368662</v>
      </c>
      <c r="H42" s="225">
        <f t="shared" si="0"/>
        <v>3.2129864700000001</v>
      </c>
      <c r="I42" s="226">
        <f t="shared" si="1"/>
        <v>43925.100978000002</v>
      </c>
      <c r="J42" s="227">
        <f t="shared" si="2"/>
        <v>519.55517999999995</v>
      </c>
      <c r="K42" s="217">
        <v>0.12448142000000001</v>
      </c>
      <c r="L42" s="218">
        <v>2939.0856690000001</v>
      </c>
      <c r="M42" s="223">
        <v>34.713322999999995</v>
      </c>
      <c r="N42" s="31"/>
      <c r="P42" s="261"/>
      <c r="Q42" s="31"/>
      <c r="R42" s="31"/>
      <c r="S42" s="56"/>
      <c r="T42" s="56"/>
      <c r="U42" s="56"/>
      <c r="V42" s="31"/>
      <c r="AA42" s="55"/>
      <c r="AB42" s="55"/>
      <c r="AC42" s="55"/>
      <c r="AI42" s="55"/>
      <c r="AJ42" s="55"/>
      <c r="AK42" s="55"/>
    </row>
    <row r="43" spans="1:37" ht="12.6" customHeight="1" x14ac:dyDescent="0.25">
      <c r="A43" s="224" t="s">
        <v>54</v>
      </c>
      <c r="B43" s="217">
        <v>0.12017037699999999</v>
      </c>
      <c r="C43" s="218">
        <v>1339.987603</v>
      </c>
      <c r="D43" s="219">
        <v>15.445223</v>
      </c>
      <c r="E43" s="217">
        <v>1.5030000000000002E-4</v>
      </c>
      <c r="F43" s="218">
        <v>9.0408080000000002</v>
      </c>
      <c r="G43" s="219">
        <v>0.107851</v>
      </c>
      <c r="H43" s="225">
        <f t="shared" si="0"/>
        <v>0.120320677</v>
      </c>
      <c r="I43" s="226">
        <f t="shared" si="1"/>
        <v>1349.028411</v>
      </c>
      <c r="J43" s="227">
        <f t="shared" si="2"/>
        <v>15.553074000000001</v>
      </c>
      <c r="K43" s="217">
        <v>5.4905999999999998E-4</v>
      </c>
      <c r="L43" s="218">
        <v>35.564982999999998</v>
      </c>
      <c r="M43" s="223">
        <v>0.42092799999999997</v>
      </c>
      <c r="N43" s="31"/>
      <c r="P43" s="261"/>
      <c r="Q43" s="31"/>
      <c r="R43" s="31"/>
      <c r="S43" s="56"/>
      <c r="T43" s="56"/>
      <c r="U43" s="56"/>
      <c r="V43" s="31"/>
      <c r="AA43" s="55"/>
      <c r="AB43" s="55"/>
      <c r="AC43" s="55"/>
      <c r="AI43" s="55"/>
      <c r="AJ43" s="55"/>
      <c r="AK43" s="55"/>
    </row>
    <row r="44" spans="1:37" ht="12.6" customHeight="1" x14ac:dyDescent="0.25">
      <c r="A44" s="224" t="s">
        <v>55</v>
      </c>
      <c r="B44" s="217">
        <v>8.477409175</v>
      </c>
      <c r="C44" s="218">
        <v>159551.458621</v>
      </c>
      <c r="D44" s="219">
        <v>1889.2510440000001</v>
      </c>
      <c r="E44" s="217">
        <v>11.663709299999999</v>
      </c>
      <c r="F44" s="218">
        <v>123157.49115799999</v>
      </c>
      <c r="G44" s="219">
        <v>1460.0590419999999</v>
      </c>
      <c r="H44" s="225">
        <f t="shared" si="0"/>
        <v>20.141118474999999</v>
      </c>
      <c r="I44" s="226">
        <f t="shared" si="1"/>
        <v>282708.94977900002</v>
      </c>
      <c r="J44" s="227">
        <f t="shared" si="2"/>
        <v>3349.310086</v>
      </c>
      <c r="K44" s="217">
        <v>2.7076E-5</v>
      </c>
      <c r="L44" s="218">
        <v>2.8422589999999999</v>
      </c>
      <c r="M44" s="223">
        <v>3.3071999999999997E-2</v>
      </c>
      <c r="N44" s="31"/>
      <c r="P44" s="261"/>
      <c r="Q44" s="31"/>
      <c r="R44" s="31"/>
      <c r="S44" s="56"/>
      <c r="T44" s="56"/>
      <c r="U44" s="56"/>
      <c r="V44" s="31"/>
      <c r="AA44" s="55"/>
      <c r="AB44" s="55"/>
      <c r="AC44" s="55"/>
      <c r="AI44" s="55"/>
      <c r="AJ44" s="55"/>
      <c r="AK44" s="55"/>
    </row>
    <row r="45" spans="1:37" ht="12.6" customHeight="1" x14ac:dyDescent="0.25">
      <c r="A45" s="224" t="s">
        <v>57</v>
      </c>
      <c r="B45" s="217"/>
      <c r="C45" s="218"/>
      <c r="D45" s="219"/>
      <c r="E45" s="217"/>
      <c r="F45" s="218"/>
      <c r="G45" s="219"/>
      <c r="H45" s="225">
        <f t="shared" si="0"/>
        <v>0</v>
      </c>
      <c r="I45" s="226">
        <f t="shared" si="1"/>
        <v>0</v>
      </c>
      <c r="J45" s="227">
        <f t="shared" si="2"/>
        <v>0</v>
      </c>
      <c r="K45" s="217">
        <v>5.0399999999999999E-5</v>
      </c>
      <c r="L45" s="218">
        <v>1.4012610000000001</v>
      </c>
      <c r="M45" s="223">
        <v>1.6317999999999999E-2</v>
      </c>
      <c r="N45" s="31"/>
      <c r="P45" s="261"/>
      <c r="Q45" s="31"/>
      <c r="R45" s="31"/>
      <c r="S45" s="56"/>
      <c r="T45" s="56"/>
      <c r="U45" s="56"/>
      <c r="V45" s="31"/>
      <c r="AA45" s="55"/>
      <c r="AB45" s="55"/>
      <c r="AC45" s="55"/>
      <c r="AI45" s="55"/>
      <c r="AJ45" s="55"/>
      <c r="AK45" s="55"/>
    </row>
    <row r="46" spans="1:37" ht="12.6" customHeight="1" x14ac:dyDescent="0.25">
      <c r="A46" s="224" t="s">
        <v>56</v>
      </c>
      <c r="B46" s="217"/>
      <c r="C46" s="218"/>
      <c r="D46" s="219"/>
      <c r="E46" s="217">
        <v>2.9399999999999999E-4</v>
      </c>
      <c r="F46" s="218">
        <v>14.31115</v>
      </c>
      <c r="G46" s="219">
        <v>0.16892299999999999</v>
      </c>
      <c r="H46" s="225">
        <f t="shared" si="0"/>
        <v>2.9399999999999999E-4</v>
      </c>
      <c r="I46" s="226">
        <f t="shared" si="1"/>
        <v>14.31115</v>
      </c>
      <c r="J46" s="227">
        <f t="shared" si="2"/>
        <v>0.16892299999999999</v>
      </c>
      <c r="K46" s="217"/>
      <c r="L46" s="218"/>
      <c r="M46" s="223"/>
      <c r="N46" s="31"/>
      <c r="P46" s="261"/>
      <c r="Q46" s="31"/>
      <c r="R46" s="31"/>
      <c r="S46" s="56"/>
      <c r="T46" s="56"/>
      <c r="U46" s="56"/>
      <c r="V46" s="31"/>
      <c r="AA46" s="55"/>
      <c r="AB46" s="55"/>
      <c r="AC46" s="55"/>
    </row>
    <row r="47" spans="1:37" ht="14.25" thickBot="1" x14ac:dyDescent="0.3">
      <c r="A47" s="161" t="s">
        <v>58</v>
      </c>
      <c r="B47" s="162">
        <f t="shared" ref="B47:M47" si="3">SUM(B6:B46)</f>
        <v>57.576296333999998</v>
      </c>
      <c r="C47" s="162">
        <f t="shared" si="3"/>
        <v>1032104.4427650003</v>
      </c>
      <c r="D47" s="162">
        <f t="shared" si="3"/>
        <v>12227.030738000001</v>
      </c>
      <c r="E47" s="162">
        <f t="shared" si="3"/>
        <v>186.046023609</v>
      </c>
      <c r="F47" s="162">
        <f t="shared" si="3"/>
        <v>1463233.3485079999</v>
      </c>
      <c r="G47" s="162">
        <f t="shared" si="3"/>
        <v>17322.262942000001</v>
      </c>
      <c r="H47" s="162">
        <f t="shared" si="3"/>
        <v>243.62231994300004</v>
      </c>
      <c r="I47" s="162">
        <f t="shared" si="3"/>
        <v>2495337.7912730011</v>
      </c>
      <c r="J47" s="162">
        <f t="shared" si="3"/>
        <v>29549.293680000002</v>
      </c>
      <c r="K47" s="162">
        <f t="shared" si="3"/>
        <v>4.8802146770000006</v>
      </c>
      <c r="L47" s="162">
        <f t="shared" si="3"/>
        <v>126961.79394499998</v>
      </c>
      <c r="M47" s="163">
        <f t="shared" si="3"/>
        <v>1504.014531</v>
      </c>
      <c r="N47" s="31"/>
      <c r="O47" s="31"/>
      <c r="P47" s="261"/>
      <c r="Q47" s="31"/>
      <c r="R47" s="31"/>
      <c r="S47" s="56"/>
      <c r="T47" s="31"/>
      <c r="U47" s="56"/>
      <c r="V47" s="31"/>
    </row>
  </sheetData>
  <sortState ref="P50:Q59">
    <sortCondition descending="1" ref="Q50:Q59"/>
  </sortState>
  <mergeCells count="7">
    <mergeCell ref="A1:M1"/>
    <mergeCell ref="A2:M2"/>
    <mergeCell ref="A3:A4"/>
    <mergeCell ref="B3:D3"/>
    <mergeCell ref="E3:G3"/>
    <mergeCell ref="H3:J3"/>
    <mergeCell ref="K3:M3"/>
  </mergeCells>
  <printOptions horizontalCentered="1"/>
  <pageMargins left="0.39370078740157483" right="0.39370078740157483" top="0.59055118110236227" bottom="0.35433070866141736" header="0.19685039370078741" footer="0.27559055118110237"/>
  <pageSetup paperSize="9" scale="80" firstPageNumber="7" orientation="portrait" useFirstPageNumber="1" r:id="rId1"/>
  <headerFooter scaleWithDoc="0"/>
  <ignoredErrors>
    <ignoredError sqref="J5 M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3"/>
  <sheetViews>
    <sheetView showWhiteSpace="0" zoomScale="130" zoomScaleNormal="130" zoomScaleSheetLayoutView="102" workbookViewId="0">
      <selection activeCell="O20" sqref="O20"/>
    </sheetView>
  </sheetViews>
  <sheetFormatPr defaultColWidth="9.140625" defaultRowHeight="13.5" x14ac:dyDescent="0.25"/>
  <cols>
    <col min="1" max="1" width="11.140625" style="43" customWidth="1"/>
    <col min="2" max="2" width="7.7109375" style="208" customWidth="1"/>
    <col min="3" max="4" width="8.7109375" style="45" customWidth="1"/>
    <col min="5" max="5" width="8" style="208" customWidth="1"/>
    <col min="6" max="7" width="8.7109375" style="45" customWidth="1"/>
    <col min="8" max="8" width="8.7109375" style="209" customWidth="1"/>
    <col min="9" max="10" width="8.7109375" style="46" customWidth="1"/>
    <col min="11" max="11" width="8.7109375" style="211" customWidth="1"/>
    <col min="12" max="13" width="8.7109375" style="45" customWidth="1"/>
    <col min="14" max="14" width="9.85546875" style="42" hidden="1" customWidth="1"/>
    <col min="15" max="15" width="10.7109375" style="42" customWidth="1"/>
    <col min="16" max="16" width="13.85546875" style="42" customWidth="1"/>
    <col min="17" max="17" width="10" style="42" customWidth="1"/>
    <col min="18" max="18" width="10.85546875" style="42" customWidth="1"/>
    <col min="19" max="16384" width="9.140625" style="42"/>
  </cols>
  <sheetData>
    <row r="1" spans="1:17" s="2" customFormat="1" ht="24" customHeight="1" x14ac:dyDescent="0.25">
      <c r="A1" s="291" t="s">
        <v>230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O1" s="1"/>
    </row>
    <row r="2" spans="1:17" s="1" customFormat="1" ht="15" customHeight="1" x14ac:dyDescent="0.25">
      <c r="A2" s="306" t="s">
        <v>140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1:17" s="40" customFormat="1" ht="19.5" customHeight="1" x14ac:dyDescent="0.25">
      <c r="A3" s="302" t="s">
        <v>149</v>
      </c>
      <c r="B3" s="303" t="s">
        <v>141</v>
      </c>
      <c r="C3" s="304"/>
      <c r="D3" s="304"/>
      <c r="E3" s="303" t="s">
        <v>142</v>
      </c>
      <c r="F3" s="304"/>
      <c r="G3" s="304"/>
      <c r="H3" s="303" t="s">
        <v>144</v>
      </c>
      <c r="I3" s="304"/>
      <c r="J3" s="304"/>
      <c r="K3" s="303" t="s">
        <v>145</v>
      </c>
      <c r="L3" s="304"/>
      <c r="M3" s="305"/>
    </row>
    <row r="4" spans="1:17" s="40" customFormat="1" ht="31.9" customHeight="1" x14ac:dyDescent="0.25">
      <c r="A4" s="266"/>
      <c r="B4" s="206" t="s">
        <v>146</v>
      </c>
      <c r="C4" s="107" t="s">
        <v>164</v>
      </c>
      <c r="D4" s="107" t="s">
        <v>165</v>
      </c>
      <c r="E4" s="206" t="s">
        <v>146</v>
      </c>
      <c r="F4" s="107" t="s">
        <v>164</v>
      </c>
      <c r="G4" s="107" t="s">
        <v>165</v>
      </c>
      <c r="H4" s="206" t="s">
        <v>146</v>
      </c>
      <c r="I4" s="107" t="s">
        <v>164</v>
      </c>
      <c r="J4" s="107" t="s">
        <v>165</v>
      </c>
      <c r="K4" s="210" t="s">
        <v>146</v>
      </c>
      <c r="L4" s="107" t="s">
        <v>164</v>
      </c>
      <c r="M4" s="136" t="s">
        <v>165</v>
      </c>
      <c r="N4" s="41" t="s">
        <v>20</v>
      </c>
    </row>
    <row r="5" spans="1:17" s="40" customFormat="1" ht="18" customHeight="1" x14ac:dyDescent="0.25">
      <c r="A5" s="66" t="s">
        <v>0</v>
      </c>
      <c r="B5" s="113" t="s">
        <v>1</v>
      </c>
      <c r="C5" s="67" t="s">
        <v>2</v>
      </c>
      <c r="D5" s="67" t="s">
        <v>3</v>
      </c>
      <c r="E5" s="113" t="s">
        <v>4</v>
      </c>
      <c r="F5" s="67" t="s">
        <v>5</v>
      </c>
      <c r="G5" s="67" t="s">
        <v>6</v>
      </c>
      <c r="H5" s="113" t="s">
        <v>7</v>
      </c>
      <c r="I5" s="67" t="s">
        <v>8</v>
      </c>
      <c r="J5" s="67" t="s">
        <v>9</v>
      </c>
      <c r="K5" s="153" t="s">
        <v>10</v>
      </c>
      <c r="L5" s="135" t="s">
        <v>11</v>
      </c>
      <c r="M5" s="68" t="s">
        <v>12</v>
      </c>
    </row>
    <row r="6" spans="1:17" s="15" customFormat="1" ht="12" customHeight="1" x14ac:dyDescent="0.25">
      <c r="A6" s="244" t="s">
        <v>209</v>
      </c>
      <c r="B6" s="245"/>
      <c r="C6" s="246"/>
      <c r="D6" s="247"/>
      <c r="E6" s="245">
        <v>1.185E-5</v>
      </c>
      <c r="F6" s="246">
        <v>0.603661</v>
      </c>
      <c r="G6" s="247">
        <v>7.2030000000000002E-3</v>
      </c>
      <c r="H6" s="248">
        <f>B6+E6</f>
        <v>1.185E-5</v>
      </c>
      <c r="I6" s="249">
        <f>C6+F6</f>
        <v>0.603661</v>
      </c>
      <c r="J6" s="249">
        <f>D6+G6</f>
        <v>7.2030000000000002E-3</v>
      </c>
      <c r="K6" s="250"/>
      <c r="L6" s="251"/>
      <c r="M6" s="252"/>
      <c r="N6" s="32">
        <f t="shared" ref="N6:N22" si="0">H6/$H$59</f>
        <v>6.1906602716313676E-6</v>
      </c>
      <c r="O6" s="40"/>
      <c r="P6" s="40"/>
      <c r="Q6" s="40"/>
    </row>
    <row r="7" spans="1:17" s="15" customFormat="1" ht="12" customHeight="1" x14ac:dyDescent="0.25">
      <c r="A7" s="244" t="s">
        <v>61</v>
      </c>
      <c r="B7" s="245"/>
      <c r="C7" s="246"/>
      <c r="D7" s="247"/>
      <c r="E7" s="245">
        <v>5.2E-7</v>
      </c>
      <c r="F7" s="246">
        <v>6.6612000000000005E-2</v>
      </c>
      <c r="G7" s="247">
        <v>7.6499999999999995E-4</v>
      </c>
      <c r="H7" s="248">
        <f t="shared" ref="H7" si="1">B7+E7</f>
        <v>5.2E-7</v>
      </c>
      <c r="I7" s="249">
        <f t="shared" ref="I7" si="2">C7+F7</f>
        <v>6.6612000000000005E-2</v>
      </c>
      <c r="J7" s="253">
        <f t="shared" ref="J7" si="3">D7+G7</f>
        <v>7.6499999999999995E-4</v>
      </c>
      <c r="K7" s="250"/>
      <c r="L7" s="251"/>
      <c r="M7" s="252"/>
      <c r="N7" s="32">
        <f t="shared" si="0"/>
        <v>2.716576659281275E-7</v>
      </c>
      <c r="O7" s="40"/>
      <c r="P7" s="40"/>
      <c r="Q7" s="40"/>
    </row>
    <row r="8" spans="1:17" s="15" customFormat="1" ht="12" customHeight="1" x14ac:dyDescent="0.25">
      <c r="A8" s="244" t="s">
        <v>231</v>
      </c>
      <c r="B8" s="245"/>
      <c r="C8" s="246"/>
      <c r="D8" s="247"/>
      <c r="E8" s="245">
        <v>1.275E-5</v>
      </c>
      <c r="F8" s="246">
        <v>0.652532</v>
      </c>
      <c r="G8" s="247">
        <v>7.6779999999999999E-3</v>
      </c>
      <c r="H8" s="248">
        <f t="shared" ref="H8:H50" si="4">B8+E8</f>
        <v>1.275E-5</v>
      </c>
      <c r="I8" s="249">
        <f t="shared" ref="I8:I50" si="5">C8+F8</f>
        <v>0.652532</v>
      </c>
      <c r="J8" s="253">
        <f t="shared" ref="J8:J50" si="6">D8+G8</f>
        <v>7.6779999999999999E-3</v>
      </c>
      <c r="K8" s="250"/>
      <c r="L8" s="251"/>
      <c r="M8" s="252"/>
      <c r="N8" s="32">
        <f t="shared" si="0"/>
        <v>6.660837001122357E-6</v>
      </c>
      <c r="O8" s="40"/>
      <c r="P8" s="40"/>
      <c r="Q8" s="40"/>
    </row>
    <row r="9" spans="1:17" s="15" customFormat="1" ht="12" customHeight="1" x14ac:dyDescent="0.25">
      <c r="A9" s="244" t="s">
        <v>232</v>
      </c>
      <c r="B9" s="245"/>
      <c r="C9" s="246"/>
      <c r="D9" s="247"/>
      <c r="E9" s="245"/>
      <c r="F9" s="246"/>
      <c r="G9" s="247"/>
      <c r="H9" s="248">
        <f t="shared" si="4"/>
        <v>0</v>
      </c>
      <c r="I9" s="249">
        <f t="shared" si="5"/>
        <v>0</v>
      </c>
      <c r="J9" s="253">
        <f t="shared" si="6"/>
        <v>0</v>
      </c>
      <c r="K9" s="250">
        <v>1.5E-5</v>
      </c>
      <c r="L9" s="251">
        <v>0.32651799999999997</v>
      </c>
      <c r="M9" s="252">
        <v>3.8419999999999999E-3</v>
      </c>
      <c r="N9" s="32">
        <f t="shared" si="0"/>
        <v>0</v>
      </c>
      <c r="O9" s="40"/>
      <c r="P9" s="40"/>
      <c r="Q9" s="40"/>
    </row>
    <row r="10" spans="1:17" s="15" customFormat="1" ht="12" customHeight="1" x14ac:dyDescent="0.25">
      <c r="A10" s="244" t="s">
        <v>22</v>
      </c>
      <c r="B10" s="245"/>
      <c r="C10" s="246"/>
      <c r="D10" s="247"/>
      <c r="E10" s="245">
        <v>3.0000000000000001E-6</v>
      </c>
      <c r="F10" s="246">
        <v>0.60536400000000001</v>
      </c>
      <c r="G10" s="247">
        <v>7.2420000000000002E-3</v>
      </c>
      <c r="H10" s="248">
        <f t="shared" si="4"/>
        <v>3.0000000000000001E-6</v>
      </c>
      <c r="I10" s="249">
        <f t="shared" si="5"/>
        <v>0.60536400000000001</v>
      </c>
      <c r="J10" s="253">
        <f t="shared" si="6"/>
        <v>7.2420000000000002E-3</v>
      </c>
      <c r="K10" s="250"/>
      <c r="L10" s="251"/>
      <c r="M10" s="252"/>
      <c r="N10" s="32">
        <f t="shared" si="0"/>
        <v>1.5672557649699665E-6</v>
      </c>
      <c r="O10" s="40"/>
      <c r="P10" s="40"/>
      <c r="Q10" s="40"/>
    </row>
    <row r="11" spans="1:17" s="15" customFormat="1" ht="12" customHeight="1" x14ac:dyDescent="0.25">
      <c r="A11" s="244" t="s">
        <v>23</v>
      </c>
      <c r="B11" s="245">
        <v>2.4999999999999999E-7</v>
      </c>
      <c r="C11" s="246">
        <v>6.1700000000000001E-3</v>
      </c>
      <c r="D11" s="247">
        <v>7.1000000000000005E-5</v>
      </c>
      <c r="E11" s="245"/>
      <c r="F11" s="246"/>
      <c r="G11" s="247"/>
      <c r="H11" s="248">
        <f t="shared" si="4"/>
        <v>2.4999999999999999E-7</v>
      </c>
      <c r="I11" s="249">
        <f t="shared" si="5"/>
        <v>6.1700000000000001E-3</v>
      </c>
      <c r="J11" s="253">
        <f t="shared" si="6"/>
        <v>7.1000000000000005E-5</v>
      </c>
      <c r="K11" s="250"/>
      <c r="L11" s="251"/>
      <c r="M11" s="252"/>
      <c r="N11" s="32">
        <f t="shared" si="0"/>
        <v>1.3060464708083054E-7</v>
      </c>
      <c r="O11" s="40"/>
      <c r="P11" s="40"/>
      <c r="Q11" s="40"/>
    </row>
    <row r="12" spans="1:17" s="15" customFormat="1" ht="12" customHeight="1" x14ac:dyDescent="0.25">
      <c r="A12" s="244" t="s">
        <v>24</v>
      </c>
      <c r="B12" s="245"/>
      <c r="C12" s="246"/>
      <c r="D12" s="247"/>
      <c r="E12" s="245">
        <v>9.2499999999999999E-5</v>
      </c>
      <c r="F12" s="246">
        <v>6.5014759999999994</v>
      </c>
      <c r="G12" s="247">
        <v>7.7327000000000007E-2</v>
      </c>
      <c r="H12" s="248">
        <f t="shared" si="4"/>
        <v>9.2499999999999999E-5</v>
      </c>
      <c r="I12" s="249">
        <f t="shared" si="5"/>
        <v>6.5014759999999994</v>
      </c>
      <c r="J12" s="253">
        <f t="shared" si="6"/>
        <v>7.7327000000000007E-2</v>
      </c>
      <c r="K12" s="250"/>
      <c r="L12" s="251"/>
      <c r="M12" s="252"/>
      <c r="N12" s="32">
        <f t="shared" si="0"/>
        <v>4.8323719419907298E-5</v>
      </c>
      <c r="O12" s="40"/>
      <c r="P12" s="40"/>
      <c r="Q12" s="40"/>
    </row>
    <row r="13" spans="1:17" s="15" customFormat="1" ht="12" customHeight="1" x14ac:dyDescent="0.25">
      <c r="A13" s="244" t="s">
        <v>25</v>
      </c>
      <c r="B13" s="245">
        <v>3.8083000000000001E-3</v>
      </c>
      <c r="C13" s="246">
        <v>47.981242999999999</v>
      </c>
      <c r="D13" s="247">
        <v>0.57226200000000005</v>
      </c>
      <c r="E13" s="245">
        <v>0.153962919</v>
      </c>
      <c r="F13" s="246">
        <v>1537.1480899999999</v>
      </c>
      <c r="G13" s="247">
        <v>18.166648000000002</v>
      </c>
      <c r="H13" s="248">
        <f t="shared" si="4"/>
        <v>0.15777121899999999</v>
      </c>
      <c r="I13" s="249">
        <f t="shared" si="5"/>
        <v>1585.1293329999999</v>
      </c>
      <c r="J13" s="253">
        <f t="shared" si="6"/>
        <v>18.738910000000001</v>
      </c>
      <c r="K13" s="250">
        <v>2.4405114000000002E-2</v>
      </c>
      <c r="L13" s="251">
        <v>442.48902700000002</v>
      </c>
      <c r="M13" s="252">
        <v>5.2149559999999999</v>
      </c>
      <c r="N13" s="32">
        <f t="shared" si="0"/>
        <v>8.2422617508029691E-2</v>
      </c>
      <c r="O13" s="40"/>
      <c r="P13" s="40"/>
      <c r="Q13" s="40"/>
    </row>
    <row r="14" spans="1:17" s="15" customFormat="1" ht="12" customHeight="1" x14ac:dyDescent="0.25">
      <c r="A14" s="244" t="s">
        <v>26</v>
      </c>
      <c r="B14" s="245"/>
      <c r="C14" s="246"/>
      <c r="D14" s="247"/>
      <c r="E14" s="245">
        <v>8.4079999999999995E-5</v>
      </c>
      <c r="F14" s="246">
        <v>1.358668</v>
      </c>
      <c r="G14" s="247">
        <v>1.6253E-2</v>
      </c>
      <c r="H14" s="248">
        <f t="shared" si="4"/>
        <v>8.4079999999999995E-5</v>
      </c>
      <c r="I14" s="249">
        <f t="shared" si="5"/>
        <v>1.358668</v>
      </c>
      <c r="J14" s="253">
        <f t="shared" si="6"/>
        <v>1.6253E-2</v>
      </c>
      <c r="K14" s="250"/>
      <c r="L14" s="251"/>
      <c r="M14" s="252"/>
      <c r="N14" s="32">
        <f t="shared" si="0"/>
        <v>4.3924954906224922E-5</v>
      </c>
      <c r="O14" s="40"/>
      <c r="P14" s="40"/>
      <c r="Q14" s="40"/>
    </row>
    <row r="15" spans="1:17" s="15" customFormat="1" ht="12" customHeight="1" x14ac:dyDescent="0.25">
      <c r="A15" s="244" t="s">
        <v>27</v>
      </c>
      <c r="B15" s="245"/>
      <c r="C15" s="246"/>
      <c r="D15" s="247"/>
      <c r="E15" s="245">
        <v>4.1074677000000004E-2</v>
      </c>
      <c r="F15" s="246">
        <v>508.36127799999997</v>
      </c>
      <c r="G15" s="247">
        <v>6.0182420000000008</v>
      </c>
      <c r="H15" s="248">
        <f t="shared" si="4"/>
        <v>4.1074677000000004E-2</v>
      </c>
      <c r="I15" s="249">
        <f t="shared" si="5"/>
        <v>508.36127799999997</v>
      </c>
      <c r="J15" s="253">
        <f t="shared" si="6"/>
        <v>6.0182420000000008</v>
      </c>
      <c r="K15" s="250">
        <v>8.2384954999999996E-2</v>
      </c>
      <c r="L15" s="251">
        <v>2205.3709370000001</v>
      </c>
      <c r="M15" s="252">
        <v>26.010513000000003</v>
      </c>
      <c r="N15" s="32">
        <f t="shared" si="0"/>
        <v>2.1458174774176431E-2</v>
      </c>
      <c r="O15" s="40"/>
      <c r="P15" s="40"/>
      <c r="Q15" s="40"/>
    </row>
    <row r="16" spans="1:17" s="15" customFormat="1" ht="12" customHeight="1" x14ac:dyDescent="0.25">
      <c r="A16" s="244" t="s">
        <v>233</v>
      </c>
      <c r="B16" s="245"/>
      <c r="C16" s="246"/>
      <c r="D16" s="247"/>
      <c r="E16" s="245">
        <v>4.1999999999999998E-5</v>
      </c>
      <c r="F16" s="246">
        <v>1.7524500000000001</v>
      </c>
      <c r="G16" s="247">
        <v>2.0771999999999999E-2</v>
      </c>
      <c r="H16" s="248">
        <f t="shared" si="4"/>
        <v>4.1999999999999998E-5</v>
      </c>
      <c r="I16" s="249">
        <f t="shared" si="5"/>
        <v>1.7524500000000001</v>
      </c>
      <c r="J16" s="253">
        <f t="shared" si="6"/>
        <v>2.0771999999999999E-2</v>
      </c>
      <c r="K16" s="250"/>
      <c r="L16" s="251"/>
      <c r="M16" s="252"/>
      <c r="N16" s="32">
        <f t="shared" si="0"/>
        <v>2.1941580709579529E-5</v>
      </c>
      <c r="O16" s="40"/>
      <c r="P16" s="40"/>
      <c r="Q16" s="40"/>
    </row>
    <row r="17" spans="1:17" s="15" customFormat="1" ht="12" customHeight="1" x14ac:dyDescent="0.25">
      <c r="A17" s="244" t="s">
        <v>28</v>
      </c>
      <c r="B17" s="245"/>
      <c r="C17" s="246"/>
      <c r="D17" s="247"/>
      <c r="E17" s="245"/>
      <c r="F17" s="246"/>
      <c r="G17" s="247"/>
      <c r="H17" s="248">
        <f t="shared" si="4"/>
        <v>0</v>
      </c>
      <c r="I17" s="249">
        <f t="shared" si="5"/>
        <v>0</v>
      </c>
      <c r="J17" s="253">
        <f t="shared" si="6"/>
        <v>0</v>
      </c>
      <c r="K17" s="250">
        <v>2.6004999999999999E-5</v>
      </c>
      <c r="L17" s="251">
        <v>0.737425</v>
      </c>
      <c r="M17" s="252">
        <v>8.5120000000000005E-3</v>
      </c>
      <c r="N17" s="32">
        <f t="shared" si="0"/>
        <v>0</v>
      </c>
      <c r="O17" s="40"/>
      <c r="P17" s="40"/>
      <c r="Q17" s="40"/>
    </row>
    <row r="18" spans="1:17" s="15" customFormat="1" ht="12" customHeight="1" x14ac:dyDescent="0.25">
      <c r="A18" s="244" t="s">
        <v>30</v>
      </c>
      <c r="B18" s="245"/>
      <c r="C18" s="246"/>
      <c r="D18" s="247"/>
      <c r="E18" s="245">
        <v>1.5060000000000001E-6</v>
      </c>
      <c r="F18" s="246">
        <v>2.3599999999999999E-2</v>
      </c>
      <c r="G18" s="247">
        <v>2.81E-4</v>
      </c>
      <c r="H18" s="248">
        <f t="shared" si="4"/>
        <v>1.5060000000000001E-6</v>
      </c>
      <c r="I18" s="249">
        <f t="shared" si="5"/>
        <v>2.3599999999999999E-2</v>
      </c>
      <c r="J18" s="253">
        <f t="shared" si="6"/>
        <v>2.81E-4</v>
      </c>
      <c r="K18" s="250"/>
      <c r="L18" s="251"/>
      <c r="M18" s="252"/>
      <c r="N18" s="32">
        <f t="shared" si="0"/>
        <v>7.8676239401492323E-7</v>
      </c>
      <c r="O18" s="40"/>
      <c r="P18" s="40"/>
      <c r="Q18" s="40"/>
    </row>
    <row r="19" spans="1:17" s="15" customFormat="1" ht="12" customHeight="1" x14ac:dyDescent="0.25">
      <c r="A19" s="244" t="s">
        <v>234</v>
      </c>
      <c r="B19" s="245"/>
      <c r="C19" s="246"/>
      <c r="D19" s="247"/>
      <c r="E19" s="245"/>
      <c r="F19" s="246"/>
      <c r="G19" s="247"/>
      <c r="H19" s="248">
        <f t="shared" si="4"/>
        <v>0</v>
      </c>
      <c r="I19" s="249">
        <f t="shared" si="5"/>
        <v>0</v>
      </c>
      <c r="J19" s="253">
        <f t="shared" si="6"/>
        <v>0</v>
      </c>
      <c r="K19" s="250">
        <v>2.5999999999999998E-5</v>
      </c>
      <c r="L19" s="251">
        <v>1.438758</v>
      </c>
      <c r="M19" s="252">
        <v>1.7121999999999998E-2</v>
      </c>
      <c r="N19" s="32">
        <f t="shared" si="0"/>
        <v>0</v>
      </c>
      <c r="O19" s="40"/>
      <c r="P19" s="40"/>
      <c r="Q19" s="40"/>
    </row>
    <row r="20" spans="1:17" s="15" customFormat="1" ht="12" customHeight="1" x14ac:dyDescent="0.25">
      <c r="A20" s="244" t="s">
        <v>62</v>
      </c>
      <c r="B20" s="245"/>
      <c r="C20" s="246"/>
      <c r="D20" s="247"/>
      <c r="E20" s="245"/>
      <c r="F20" s="246"/>
      <c r="G20" s="247"/>
      <c r="H20" s="248">
        <f t="shared" si="4"/>
        <v>0</v>
      </c>
      <c r="I20" s="249">
        <f t="shared" si="5"/>
        <v>0</v>
      </c>
      <c r="J20" s="253">
        <f t="shared" si="6"/>
        <v>0</v>
      </c>
      <c r="K20" s="250"/>
      <c r="L20" s="251"/>
      <c r="M20" s="252"/>
      <c r="N20" s="32">
        <f t="shared" si="0"/>
        <v>0</v>
      </c>
      <c r="O20" s="40"/>
      <c r="P20" s="40"/>
      <c r="Q20" s="40"/>
    </row>
    <row r="21" spans="1:17" s="15" customFormat="1" ht="12" customHeight="1" x14ac:dyDescent="0.25">
      <c r="A21" s="244" t="s">
        <v>35</v>
      </c>
      <c r="B21" s="245">
        <v>2.4999999999999999E-7</v>
      </c>
      <c r="C21" s="246">
        <v>6.1700000000000001E-3</v>
      </c>
      <c r="D21" s="247">
        <v>7.1000000000000005E-5</v>
      </c>
      <c r="E21" s="245">
        <v>2.5240000000000002E-3</v>
      </c>
      <c r="F21" s="246">
        <v>113.029071</v>
      </c>
      <c r="G21" s="247">
        <v>1.340751</v>
      </c>
      <c r="H21" s="248">
        <f t="shared" si="4"/>
        <v>2.52425E-3</v>
      </c>
      <c r="I21" s="249">
        <f t="shared" si="5"/>
        <v>113.035241</v>
      </c>
      <c r="J21" s="253">
        <f t="shared" si="6"/>
        <v>1.340822</v>
      </c>
      <c r="K21" s="250"/>
      <c r="L21" s="251"/>
      <c r="M21" s="252"/>
      <c r="N21" s="32">
        <f t="shared" si="0"/>
        <v>1.318715121575146E-3</v>
      </c>
      <c r="O21" s="40"/>
      <c r="P21" s="40"/>
      <c r="Q21" s="40"/>
    </row>
    <row r="22" spans="1:17" s="15" customFormat="1" ht="12" customHeight="1" x14ac:dyDescent="0.25">
      <c r="A22" s="244" t="s">
        <v>210</v>
      </c>
      <c r="B22" s="245"/>
      <c r="C22" s="246"/>
      <c r="D22" s="247"/>
      <c r="E22" s="245">
        <v>3.994E-5</v>
      </c>
      <c r="F22" s="246">
        <v>1.312427</v>
      </c>
      <c r="G22" s="247">
        <v>1.5598000000000001E-2</v>
      </c>
      <c r="H22" s="248">
        <f t="shared" si="4"/>
        <v>3.994E-5</v>
      </c>
      <c r="I22" s="249">
        <f t="shared" si="5"/>
        <v>1.312427</v>
      </c>
      <c r="J22" s="253">
        <f t="shared" si="6"/>
        <v>1.5598000000000001E-2</v>
      </c>
      <c r="K22" s="250">
        <v>1.7249999999999999E-5</v>
      </c>
      <c r="L22" s="251">
        <v>1.02599</v>
      </c>
      <c r="M22" s="252">
        <v>1.221E-2</v>
      </c>
      <c r="N22" s="32">
        <f t="shared" si="0"/>
        <v>2.0865398417633487E-5</v>
      </c>
      <c r="O22" s="40"/>
      <c r="P22" s="40"/>
      <c r="Q22" s="40"/>
    </row>
    <row r="23" spans="1:17" s="15" customFormat="1" ht="12" customHeight="1" x14ac:dyDescent="0.25">
      <c r="A23" s="244" t="s">
        <v>37</v>
      </c>
      <c r="B23" s="245"/>
      <c r="C23" s="246"/>
      <c r="D23" s="247"/>
      <c r="E23" s="245">
        <v>5.47898E-4</v>
      </c>
      <c r="F23" s="246">
        <v>17.680045</v>
      </c>
      <c r="G23" s="247">
        <v>0.207818</v>
      </c>
      <c r="H23" s="248">
        <f t="shared" si="4"/>
        <v>5.47898E-4</v>
      </c>
      <c r="I23" s="249">
        <f t="shared" si="5"/>
        <v>17.680045</v>
      </c>
      <c r="J23" s="253">
        <f t="shared" si="6"/>
        <v>0.207818</v>
      </c>
      <c r="K23" s="250">
        <v>3.6000000000000001E-5</v>
      </c>
      <c r="L23" s="251">
        <v>1.6048169999999999</v>
      </c>
      <c r="M23" s="252">
        <v>1.8435E-2</v>
      </c>
      <c r="N23" s="32"/>
      <c r="O23" s="40"/>
      <c r="P23" s="40"/>
      <c r="Q23" s="40"/>
    </row>
    <row r="24" spans="1:17" s="15" customFormat="1" ht="12" customHeight="1" x14ac:dyDescent="0.25">
      <c r="A24" s="244" t="s">
        <v>235</v>
      </c>
      <c r="B24" s="245"/>
      <c r="C24" s="246"/>
      <c r="D24" s="247"/>
      <c r="E24" s="245">
        <v>6.0609999999999997E-5</v>
      </c>
      <c r="F24" s="246">
        <v>3.483822</v>
      </c>
      <c r="G24" s="247">
        <v>4.1104000000000002E-2</v>
      </c>
      <c r="H24" s="248">
        <f t="shared" si="4"/>
        <v>6.0609999999999997E-5</v>
      </c>
      <c r="I24" s="249">
        <f t="shared" si="5"/>
        <v>3.483822</v>
      </c>
      <c r="J24" s="253">
        <f t="shared" si="6"/>
        <v>4.1104000000000002E-2</v>
      </c>
      <c r="K24" s="250"/>
      <c r="L24" s="251"/>
      <c r="M24" s="252"/>
      <c r="N24" s="32">
        <f t="shared" ref="N24:N47" si="7">H24/$H$59</f>
        <v>3.1663790638276554E-5</v>
      </c>
      <c r="O24" s="40"/>
      <c r="P24" s="40"/>
      <c r="Q24" s="40"/>
    </row>
    <row r="25" spans="1:17" s="15" customFormat="1" ht="12" customHeight="1" x14ac:dyDescent="0.25">
      <c r="A25" s="244" t="s">
        <v>211</v>
      </c>
      <c r="B25" s="245"/>
      <c r="C25" s="246"/>
      <c r="D25" s="247"/>
      <c r="E25" s="245">
        <v>1.9999999999999999E-7</v>
      </c>
      <c r="F25" s="246">
        <v>6.1009999999999997E-3</v>
      </c>
      <c r="G25" s="247">
        <v>7.2999999999999999E-5</v>
      </c>
      <c r="H25" s="248">
        <f t="shared" si="4"/>
        <v>1.9999999999999999E-7</v>
      </c>
      <c r="I25" s="249">
        <f t="shared" si="5"/>
        <v>6.1009999999999997E-3</v>
      </c>
      <c r="J25" s="253">
        <f t="shared" si="6"/>
        <v>7.2999999999999999E-5</v>
      </c>
      <c r="K25" s="250"/>
      <c r="L25" s="251"/>
      <c r="M25" s="252"/>
      <c r="N25" s="32">
        <f t="shared" si="7"/>
        <v>1.0448371766466443E-7</v>
      </c>
      <c r="O25" s="40"/>
      <c r="P25" s="40"/>
      <c r="Q25" s="40"/>
    </row>
    <row r="26" spans="1:17" s="15" customFormat="1" ht="12" customHeight="1" x14ac:dyDescent="0.25">
      <c r="A26" s="244" t="s">
        <v>204</v>
      </c>
      <c r="B26" s="245"/>
      <c r="C26" s="246"/>
      <c r="D26" s="247"/>
      <c r="E26" s="245">
        <v>0</v>
      </c>
      <c r="F26" s="246">
        <v>7.4200000000000004E-4</v>
      </c>
      <c r="G26" s="247">
        <v>9.0000000000000002E-6</v>
      </c>
      <c r="H26" s="248">
        <f t="shared" si="4"/>
        <v>0</v>
      </c>
      <c r="I26" s="249">
        <f t="shared" si="5"/>
        <v>7.4200000000000004E-4</v>
      </c>
      <c r="J26" s="253">
        <f t="shared" si="6"/>
        <v>9.0000000000000002E-6</v>
      </c>
      <c r="K26" s="250"/>
      <c r="L26" s="251"/>
      <c r="M26" s="252"/>
      <c r="N26" s="32">
        <f t="shared" si="7"/>
        <v>0</v>
      </c>
      <c r="O26" s="40"/>
      <c r="P26" s="40"/>
      <c r="Q26" s="40"/>
    </row>
    <row r="27" spans="1:17" s="15" customFormat="1" ht="12" customHeight="1" x14ac:dyDescent="0.25">
      <c r="A27" s="244" t="s">
        <v>38</v>
      </c>
      <c r="B27" s="245"/>
      <c r="C27" s="246"/>
      <c r="D27" s="247"/>
      <c r="E27" s="245">
        <v>8.3999999999999995E-5</v>
      </c>
      <c r="F27" s="246">
        <v>1.979641</v>
      </c>
      <c r="G27" s="247">
        <v>2.2849999999999999E-2</v>
      </c>
      <c r="H27" s="248">
        <f t="shared" si="4"/>
        <v>8.3999999999999995E-5</v>
      </c>
      <c r="I27" s="249">
        <f t="shared" si="5"/>
        <v>1.979641</v>
      </c>
      <c r="J27" s="253">
        <f t="shared" si="6"/>
        <v>2.2849999999999999E-2</v>
      </c>
      <c r="K27" s="250"/>
      <c r="L27" s="251"/>
      <c r="M27" s="252"/>
      <c r="N27" s="32">
        <f t="shared" si="7"/>
        <v>4.3883161419159059E-5</v>
      </c>
      <c r="O27" s="40"/>
      <c r="P27" s="40"/>
      <c r="Q27" s="40"/>
    </row>
    <row r="28" spans="1:17" s="15" customFormat="1" ht="12" customHeight="1" x14ac:dyDescent="0.25">
      <c r="A28" s="244" t="s">
        <v>212</v>
      </c>
      <c r="B28" s="245"/>
      <c r="C28" s="246"/>
      <c r="D28" s="247"/>
      <c r="E28" s="245">
        <v>1.2E-5</v>
      </c>
      <c r="F28" s="246">
        <v>0.67296699999999998</v>
      </c>
      <c r="G28" s="247">
        <v>8.0499999999999999E-3</v>
      </c>
      <c r="H28" s="248">
        <f t="shared" si="4"/>
        <v>1.2E-5</v>
      </c>
      <c r="I28" s="249">
        <f t="shared" si="5"/>
        <v>0.67296699999999998</v>
      </c>
      <c r="J28" s="253">
        <f t="shared" si="6"/>
        <v>8.0499999999999999E-3</v>
      </c>
      <c r="K28" s="250">
        <v>1.1456E-4</v>
      </c>
      <c r="L28" s="251">
        <v>4.7536759999999996</v>
      </c>
      <c r="M28" s="252">
        <v>5.6793999999999997E-2</v>
      </c>
      <c r="N28" s="32">
        <f t="shared" si="7"/>
        <v>6.269023059879866E-6</v>
      </c>
      <c r="O28" s="40"/>
      <c r="P28" s="40"/>
      <c r="Q28" s="40"/>
    </row>
    <row r="29" spans="1:17" s="15" customFormat="1" ht="12" customHeight="1" x14ac:dyDescent="0.25">
      <c r="A29" s="244" t="s">
        <v>213</v>
      </c>
      <c r="B29" s="245"/>
      <c r="C29" s="246"/>
      <c r="D29" s="247"/>
      <c r="E29" s="245">
        <v>7.9258599999999996E-4</v>
      </c>
      <c r="F29" s="246">
        <v>19.836988999999999</v>
      </c>
      <c r="G29" s="247">
        <v>0.228992</v>
      </c>
      <c r="H29" s="248">
        <f t="shared" si="4"/>
        <v>7.9258599999999996E-4</v>
      </c>
      <c r="I29" s="249">
        <f t="shared" si="5"/>
        <v>19.836988999999999</v>
      </c>
      <c r="J29" s="253">
        <f t="shared" si="6"/>
        <v>0.228992</v>
      </c>
      <c r="K29" s="250">
        <v>2.0110000000000001E-4</v>
      </c>
      <c r="L29" s="251">
        <v>1.69241</v>
      </c>
      <c r="M29" s="252">
        <v>2.0146000000000001E-2</v>
      </c>
      <c r="N29" s="32">
        <f t="shared" si="7"/>
        <v>4.1406165924482861E-4</v>
      </c>
      <c r="O29" s="40"/>
      <c r="P29" s="40"/>
      <c r="Q29" s="40"/>
    </row>
    <row r="30" spans="1:17" s="15" customFormat="1" ht="12" customHeight="1" x14ac:dyDescent="0.25">
      <c r="A30" s="244" t="s">
        <v>214</v>
      </c>
      <c r="B30" s="245"/>
      <c r="C30" s="246"/>
      <c r="D30" s="247"/>
      <c r="E30" s="245">
        <v>1.0000199999999999E-3</v>
      </c>
      <c r="F30" s="246">
        <v>20.090799000000001</v>
      </c>
      <c r="G30" s="247">
        <v>0.23972399999999999</v>
      </c>
      <c r="H30" s="248">
        <f t="shared" si="4"/>
        <v>1.0000199999999999E-3</v>
      </c>
      <c r="I30" s="249">
        <f t="shared" si="5"/>
        <v>20.090799000000001</v>
      </c>
      <c r="J30" s="253">
        <f t="shared" si="6"/>
        <v>0.23972399999999999</v>
      </c>
      <c r="K30" s="250"/>
      <c r="L30" s="251"/>
      <c r="M30" s="252"/>
      <c r="N30" s="32">
        <f t="shared" si="7"/>
        <v>5.2242903669508852E-4</v>
      </c>
      <c r="O30" s="40"/>
      <c r="P30" s="40"/>
      <c r="Q30" s="40"/>
    </row>
    <row r="31" spans="1:17" s="15" customFormat="1" ht="12" customHeight="1" x14ac:dyDescent="0.25">
      <c r="A31" s="244" t="s">
        <v>169</v>
      </c>
      <c r="B31" s="245"/>
      <c r="C31" s="246"/>
      <c r="D31" s="247"/>
      <c r="E31" s="245">
        <v>1.0216E-5</v>
      </c>
      <c r="F31" s="246">
        <v>1.368682</v>
      </c>
      <c r="G31" s="247">
        <v>1.6084000000000001E-2</v>
      </c>
      <c r="H31" s="248">
        <f t="shared" si="4"/>
        <v>1.0216E-5</v>
      </c>
      <c r="I31" s="249">
        <f t="shared" si="5"/>
        <v>1.368682</v>
      </c>
      <c r="J31" s="253">
        <f t="shared" si="6"/>
        <v>1.6084000000000001E-2</v>
      </c>
      <c r="K31" s="250"/>
      <c r="L31" s="251"/>
      <c r="M31" s="252"/>
      <c r="N31" s="32">
        <f t="shared" si="7"/>
        <v>5.3370282983110591E-6</v>
      </c>
      <c r="O31" s="40"/>
      <c r="P31" s="40"/>
      <c r="Q31" s="40"/>
    </row>
    <row r="32" spans="1:17" s="15" customFormat="1" ht="12" customHeight="1" x14ac:dyDescent="0.25">
      <c r="A32" s="244" t="s">
        <v>236</v>
      </c>
      <c r="B32" s="245"/>
      <c r="C32" s="246"/>
      <c r="D32" s="247"/>
      <c r="E32" s="245"/>
      <c r="F32" s="246"/>
      <c r="G32" s="247"/>
      <c r="H32" s="248">
        <f t="shared" si="4"/>
        <v>0</v>
      </c>
      <c r="I32" s="249">
        <f t="shared" si="5"/>
        <v>0</v>
      </c>
      <c r="J32" s="253">
        <f t="shared" si="6"/>
        <v>0</v>
      </c>
      <c r="K32" s="250">
        <v>1.6249999999999999E-6</v>
      </c>
      <c r="L32" s="251">
        <v>4.4219000000000001E-2</v>
      </c>
      <c r="M32" s="252">
        <v>5.1999999999999995E-4</v>
      </c>
      <c r="N32" s="32">
        <f t="shared" si="7"/>
        <v>0</v>
      </c>
      <c r="O32" s="40"/>
      <c r="P32" s="40"/>
      <c r="Q32" s="40"/>
    </row>
    <row r="33" spans="1:17" s="15" customFormat="1" ht="12" customHeight="1" x14ac:dyDescent="0.25">
      <c r="A33" s="244" t="s">
        <v>41</v>
      </c>
      <c r="B33" s="245"/>
      <c r="C33" s="246"/>
      <c r="D33" s="247"/>
      <c r="E33" s="245">
        <v>7.8048199999999999E-4</v>
      </c>
      <c r="F33" s="246">
        <v>18.193037</v>
      </c>
      <c r="G33" s="247">
        <v>0.21412100000000001</v>
      </c>
      <c r="H33" s="248">
        <f t="shared" si="4"/>
        <v>7.8048199999999999E-4</v>
      </c>
      <c r="I33" s="249">
        <f t="shared" si="5"/>
        <v>18.193037</v>
      </c>
      <c r="J33" s="253">
        <f t="shared" si="6"/>
        <v>0.21412100000000001</v>
      </c>
      <c r="K33" s="250"/>
      <c r="L33" s="251"/>
      <c r="M33" s="252"/>
      <c r="N33" s="32">
        <f t="shared" si="7"/>
        <v>4.0773830465176312E-4</v>
      </c>
      <c r="O33" s="40"/>
      <c r="P33" s="40"/>
      <c r="Q33" s="40"/>
    </row>
    <row r="34" spans="1:17" s="15" customFormat="1" ht="12" customHeight="1" x14ac:dyDescent="0.25">
      <c r="A34" s="244" t="s">
        <v>215</v>
      </c>
      <c r="B34" s="245"/>
      <c r="C34" s="246"/>
      <c r="D34" s="247"/>
      <c r="E34" s="245">
        <v>1.57E-6</v>
      </c>
      <c r="F34" s="246">
        <v>0.112493</v>
      </c>
      <c r="G34" s="247">
        <v>1.3179999999999999E-3</v>
      </c>
      <c r="H34" s="248">
        <f t="shared" si="4"/>
        <v>1.57E-6</v>
      </c>
      <c r="I34" s="249">
        <f t="shared" si="5"/>
        <v>0.112493</v>
      </c>
      <c r="J34" s="253">
        <f t="shared" si="6"/>
        <v>1.3179999999999999E-3</v>
      </c>
      <c r="K34" s="250">
        <v>1.605E-5</v>
      </c>
      <c r="L34" s="251">
        <v>0.96621999999999997</v>
      </c>
      <c r="M34" s="252">
        <v>1.1495E-2</v>
      </c>
      <c r="N34" s="32">
        <f t="shared" si="7"/>
        <v>8.2019718366761575E-7</v>
      </c>
      <c r="O34" s="40"/>
      <c r="P34" s="40"/>
      <c r="Q34" s="40"/>
    </row>
    <row r="35" spans="1:17" s="15" customFormat="1" ht="12" customHeight="1" x14ac:dyDescent="0.25">
      <c r="A35" s="244" t="s">
        <v>216</v>
      </c>
      <c r="B35" s="245"/>
      <c r="C35" s="246"/>
      <c r="D35" s="247"/>
      <c r="E35" s="245">
        <v>5.0000000000000004E-6</v>
      </c>
      <c r="F35" s="246">
        <v>0.103313</v>
      </c>
      <c r="G35" s="247">
        <v>1.2390000000000001E-3</v>
      </c>
      <c r="H35" s="248">
        <f t="shared" si="4"/>
        <v>5.0000000000000004E-6</v>
      </c>
      <c r="I35" s="249">
        <f t="shared" si="5"/>
        <v>0.103313</v>
      </c>
      <c r="J35" s="253">
        <f t="shared" si="6"/>
        <v>1.2390000000000001E-3</v>
      </c>
      <c r="K35" s="250"/>
      <c r="L35" s="251"/>
      <c r="M35" s="252"/>
      <c r="N35" s="32">
        <f t="shared" si="7"/>
        <v>2.6120929416166108E-6</v>
      </c>
      <c r="O35" s="40"/>
      <c r="P35" s="40"/>
      <c r="Q35" s="40"/>
    </row>
    <row r="36" spans="1:17" s="15" customFormat="1" ht="12" customHeight="1" x14ac:dyDescent="0.25">
      <c r="A36" s="244" t="s">
        <v>170</v>
      </c>
      <c r="B36" s="245"/>
      <c r="C36" s="246"/>
      <c r="D36" s="247"/>
      <c r="E36" s="245">
        <v>2.6999999999999999E-5</v>
      </c>
      <c r="F36" s="246">
        <v>1.58596</v>
      </c>
      <c r="G36" s="247">
        <v>1.8873999999999998E-2</v>
      </c>
      <c r="H36" s="248">
        <f t="shared" si="4"/>
        <v>2.6999999999999999E-5</v>
      </c>
      <c r="I36" s="249">
        <f t="shared" si="5"/>
        <v>1.58596</v>
      </c>
      <c r="J36" s="253">
        <f t="shared" si="6"/>
        <v>1.8873999999999998E-2</v>
      </c>
      <c r="K36" s="250"/>
      <c r="L36" s="251"/>
      <c r="M36" s="252"/>
      <c r="N36" s="32">
        <f t="shared" si="7"/>
        <v>1.4105301884729698E-5</v>
      </c>
      <c r="O36" s="40"/>
      <c r="P36" s="40"/>
      <c r="Q36" s="40"/>
    </row>
    <row r="37" spans="1:17" s="15" customFormat="1" ht="12" customHeight="1" x14ac:dyDescent="0.25">
      <c r="A37" s="244" t="s">
        <v>64</v>
      </c>
      <c r="B37" s="245">
        <v>7.0458249999999995E-3</v>
      </c>
      <c r="C37" s="246">
        <v>62.000250999999999</v>
      </c>
      <c r="D37" s="247">
        <v>0.73815800000000009</v>
      </c>
      <c r="E37" s="245">
        <v>1.48747645</v>
      </c>
      <c r="F37" s="246">
        <v>11529.472452000002</v>
      </c>
      <c r="G37" s="247">
        <v>136.094471</v>
      </c>
      <c r="H37" s="248">
        <f t="shared" si="4"/>
        <v>1.494522275</v>
      </c>
      <c r="I37" s="249">
        <f t="shared" si="5"/>
        <v>11591.472703000001</v>
      </c>
      <c r="J37" s="253">
        <f t="shared" si="6"/>
        <v>136.832629</v>
      </c>
      <c r="K37" s="250">
        <v>8.9144900000000006E-3</v>
      </c>
      <c r="L37" s="251">
        <v>144.52079699999999</v>
      </c>
      <c r="M37" s="252">
        <v>1.7090730000000001</v>
      </c>
      <c r="N37" s="32">
        <f t="shared" si="7"/>
        <v>0.78076621712325989</v>
      </c>
      <c r="O37" s="40"/>
      <c r="P37" s="40"/>
      <c r="Q37" s="40"/>
    </row>
    <row r="38" spans="1:17" s="15" customFormat="1" ht="12" customHeight="1" x14ac:dyDescent="0.25">
      <c r="A38" s="244" t="s">
        <v>43</v>
      </c>
      <c r="B38" s="245"/>
      <c r="C38" s="246"/>
      <c r="D38" s="247"/>
      <c r="E38" s="245">
        <v>4.0000000000000003E-5</v>
      </c>
      <c r="F38" s="246">
        <v>1.2425900000000001</v>
      </c>
      <c r="G38" s="247">
        <v>1.4811E-2</v>
      </c>
      <c r="H38" s="248">
        <f t="shared" si="4"/>
        <v>4.0000000000000003E-5</v>
      </c>
      <c r="I38" s="249">
        <f t="shared" si="5"/>
        <v>1.2425900000000001</v>
      </c>
      <c r="J38" s="253">
        <f t="shared" si="6"/>
        <v>1.4811E-2</v>
      </c>
      <c r="K38" s="250"/>
      <c r="L38" s="251"/>
      <c r="M38" s="252"/>
      <c r="N38" s="32">
        <f t="shared" si="7"/>
        <v>2.0896743532932887E-5</v>
      </c>
      <c r="O38" s="40"/>
      <c r="P38" s="40"/>
      <c r="Q38" s="40"/>
    </row>
    <row r="39" spans="1:17" s="15" customFormat="1" ht="12" customHeight="1" x14ac:dyDescent="0.25">
      <c r="A39" s="244" t="s">
        <v>44</v>
      </c>
      <c r="B39" s="245"/>
      <c r="C39" s="246"/>
      <c r="D39" s="247"/>
      <c r="E39" s="245"/>
      <c r="F39" s="246"/>
      <c r="G39" s="247"/>
      <c r="H39" s="248">
        <f t="shared" si="4"/>
        <v>0</v>
      </c>
      <c r="I39" s="249">
        <f t="shared" si="5"/>
        <v>0</v>
      </c>
      <c r="J39" s="253">
        <f t="shared" si="6"/>
        <v>0</v>
      </c>
      <c r="K39" s="250"/>
      <c r="L39" s="251"/>
      <c r="M39" s="252"/>
      <c r="N39" s="32">
        <f t="shared" si="7"/>
        <v>0</v>
      </c>
      <c r="O39" s="40"/>
      <c r="P39" s="40"/>
      <c r="Q39" s="40"/>
    </row>
    <row r="40" spans="1:17" s="15" customFormat="1" ht="12" customHeight="1" x14ac:dyDescent="0.25">
      <c r="A40" s="244" t="s">
        <v>65</v>
      </c>
      <c r="B40" s="245"/>
      <c r="C40" s="246"/>
      <c r="D40" s="247"/>
      <c r="E40" s="245">
        <v>1.9799999999999999E-4</v>
      </c>
      <c r="F40" s="246">
        <v>0.92440999999999995</v>
      </c>
      <c r="G40" s="247">
        <v>1.0997E-2</v>
      </c>
      <c r="H40" s="248">
        <f t="shared" si="4"/>
        <v>1.9799999999999999E-4</v>
      </c>
      <c r="I40" s="249">
        <f t="shared" si="5"/>
        <v>0.92440999999999995</v>
      </c>
      <c r="J40" s="253">
        <f t="shared" si="6"/>
        <v>1.0997E-2</v>
      </c>
      <c r="K40" s="250">
        <v>1.0920000000000001E-3</v>
      </c>
      <c r="L40" s="251">
        <v>28.558179000000003</v>
      </c>
      <c r="M40" s="252">
        <v>0.33796300000000001</v>
      </c>
      <c r="N40" s="32">
        <f t="shared" si="7"/>
        <v>1.0343888048801778E-4</v>
      </c>
      <c r="O40" s="40"/>
      <c r="P40" s="40"/>
      <c r="Q40" s="40"/>
    </row>
    <row r="41" spans="1:17" s="15" customFormat="1" ht="12" customHeight="1" x14ac:dyDescent="0.25">
      <c r="A41" s="244" t="s">
        <v>66</v>
      </c>
      <c r="B41" s="245">
        <v>0.102779</v>
      </c>
      <c r="C41" s="246">
        <v>3063.2211950000001</v>
      </c>
      <c r="D41" s="247">
        <v>36.467305000000003</v>
      </c>
      <c r="E41" s="245">
        <v>9.4849489999999995E-3</v>
      </c>
      <c r="F41" s="246">
        <v>197.11628900000002</v>
      </c>
      <c r="G41" s="247">
        <v>2.3379249999999998</v>
      </c>
      <c r="H41" s="248">
        <f t="shared" si="4"/>
        <v>0.112263949</v>
      </c>
      <c r="I41" s="249">
        <f t="shared" si="5"/>
        <v>3260.3374840000001</v>
      </c>
      <c r="J41" s="253">
        <f t="shared" si="6"/>
        <v>38.805230000000002</v>
      </c>
      <c r="K41" s="250">
        <v>1.6199999999999999E-6</v>
      </c>
      <c r="L41" s="251">
        <v>3.3008999999999997E-2</v>
      </c>
      <c r="M41" s="252">
        <v>3.8299999999999999E-4</v>
      </c>
      <c r="N41" s="32">
        <f t="shared" si="7"/>
        <v>5.8648773756181431E-2</v>
      </c>
      <c r="O41" s="40"/>
      <c r="P41" s="40"/>
      <c r="Q41" s="40"/>
    </row>
    <row r="42" spans="1:17" s="15" customFormat="1" ht="12" customHeight="1" x14ac:dyDescent="0.25">
      <c r="A42" s="244" t="s">
        <v>67</v>
      </c>
      <c r="B42" s="245"/>
      <c r="C42" s="246"/>
      <c r="D42" s="247"/>
      <c r="E42" s="245"/>
      <c r="F42" s="246"/>
      <c r="G42" s="247"/>
      <c r="H42" s="248">
        <f t="shared" si="4"/>
        <v>0</v>
      </c>
      <c r="I42" s="249">
        <f t="shared" si="5"/>
        <v>0</v>
      </c>
      <c r="J42" s="253">
        <f t="shared" si="6"/>
        <v>0</v>
      </c>
      <c r="K42" s="250"/>
      <c r="L42" s="251"/>
      <c r="M42" s="252"/>
      <c r="N42" s="32">
        <f t="shared" si="7"/>
        <v>0</v>
      </c>
      <c r="O42" s="40"/>
      <c r="P42" s="40"/>
      <c r="Q42" s="40"/>
    </row>
    <row r="43" spans="1:17" s="15" customFormat="1" ht="12" customHeight="1" x14ac:dyDescent="0.25">
      <c r="A43" s="244" t="s">
        <v>45</v>
      </c>
      <c r="B43" s="245"/>
      <c r="C43" s="246"/>
      <c r="D43" s="247"/>
      <c r="E43" s="245">
        <v>2.3987999999999999E-4</v>
      </c>
      <c r="F43" s="246">
        <v>5.0091859999999997</v>
      </c>
      <c r="G43" s="247">
        <v>6.0065E-2</v>
      </c>
      <c r="H43" s="248">
        <f t="shared" si="4"/>
        <v>2.3987999999999999E-4</v>
      </c>
      <c r="I43" s="249">
        <f t="shared" si="5"/>
        <v>5.0091859999999997</v>
      </c>
      <c r="J43" s="253">
        <f t="shared" si="6"/>
        <v>6.0065E-2</v>
      </c>
      <c r="K43" s="250"/>
      <c r="L43" s="251"/>
      <c r="M43" s="252"/>
      <c r="N43" s="32">
        <f t="shared" si="7"/>
        <v>1.253177709669985E-4</v>
      </c>
      <c r="O43" s="40"/>
      <c r="P43" s="40"/>
      <c r="Q43" s="40"/>
    </row>
    <row r="44" spans="1:17" s="15" customFormat="1" ht="12" customHeight="1" x14ac:dyDescent="0.25">
      <c r="A44" s="244" t="s">
        <v>46</v>
      </c>
      <c r="B44" s="245"/>
      <c r="C44" s="246"/>
      <c r="D44" s="247"/>
      <c r="E44" s="245">
        <v>4.066E-5</v>
      </c>
      <c r="F44" s="246">
        <v>2.6930830000000001</v>
      </c>
      <c r="G44" s="247">
        <v>3.1737000000000001E-2</v>
      </c>
      <c r="H44" s="248">
        <f t="shared" si="4"/>
        <v>4.066E-5</v>
      </c>
      <c r="I44" s="249">
        <f t="shared" si="5"/>
        <v>2.6930830000000001</v>
      </c>
      <c r="J44" s="253">
        <f t="shared" si="6"/>
        <v>3.1737000000000001E-2</v>
      </c>
      <c r="K44" s="250">
        <v>3.4843E-4</v>
      </c>
      <c r="L44" s="251">
        <v>14.200530000000001</v>
      </c>
      <c r="M44" s="252">
        <v>0.16721</v>
      </c>
      <c r="N44" s="32">
        <f t="shared" si="7"/>
        <v>2.1241539801226279E-5</v>
      </c>
      <c r="O44" s="40"/>
      <c r="P44" s="40"/>
      <c r="Q44" s="40"/>
    </row>
    <row r="45" spans="1:17" s="15" customFormat="1" ht="12" customHeight="1" x14ac:dyDescent="0.25">
      <c r="A45" s="244" t="s">
        <v>47</v>
      </c>
      <c r="B45" s="245"/>
      <c r="C45" s="246"/>
      <c r="D45" s="247"/>
      <c r="E45" s="245"/>
      <c r="F45" s="246"/>
      <c r="G45" s="247"/>
      <c r="H45" s="248">
        <f t="shared" si="4"/>
        <v>0</v>
      </c>
      <c r="I45" s="249">
        <f t="shared" si="5"/>
        <v>0</v>
      </c>
      <c r="J45" s="253">
        <f t="shared" si="6"/>
        <v>0</v>
      </c>
      <c r="K45" s="250"/>
      <c r="L45" s="251"/>
      <c r="M45" s="252"/>
      <c r="N45" s="32">
        <f t="shared" si="7"/>
        <v>0</v>
      </c>
      <c r="O45" s="40"/>
      <c r="P45" s="40"/>
      <c r="Q45" s="40"/>
    </row>
    <row r="46" spans="1:17" s="15" customFormat="1" ht="12" customHeight="1" x14ac:dyDescent="0.25">
      <c r="A46" s="244" t="s">
        <v>68</v>
      </c>
      <c r="B46" s="245"/>
      <c r="C46" s="246"/>
      <c r="D46" s="247"/>
      <c r="E46" s="245">
        <v>3.0295389999999999E-3</v>
      </c>
      <c r="F46" s="246">
        <v>185.49353099999999</v>
      </c>
      <c r="G46" s="247">
        <v>2.1985269999999999</v>
      </c>
      <c r="H46" s="248">
        <f t="shared" si="4"/>
        <v>3.0295389999999999E-3</v>
      </c>
      <c r="I46" s="249">
        <f t="shared" si="5"/>
        <v>185.49353099999999</v>
      </c>
      <c r="J46" s="253">
        <f t="shared" si="6"/>
        <v>2.1985269999999999</v>
      </c>
      <c r="K46" s="250">
        <v>1.325E-4</v>
      </c>
      <c r="L46" s="251">
        <v>4.8376999999999999</v>
      </c>
      <c r="M46" s="252">
        <v>5.6750000000000002E-2</v>
      </c>
      <c r="N46" s="32">
        <f t="shared" si="7"/>
        <v>1.582687487650449E-3</v>
      </c>
      <c r="O46" s="40"/>
      <c r="P46" s="40"/>
      <c r="Q46" s="40"/>
    </row>
    <row r="47" spans="1:17" s="15" customFormat="1" ht="12" customHeight="1" x14ac:dyDescent="0.25">
      <c r="A47" s="244" t="s">
        <v>237</v>
      </c>
      <c r="B47" s="245"/>
      <c r="C47" s="246"/>
      <c r="D47" s="247"/>
      <c r="E47" s="245"/>
      <c r="F47" s="246"/>
      <c r="G47" s="247"/>
      <c r="H47" s="248">
        <f t="shared" si="4"/>
        <v>0</v>
      </c>
      <c r="I47" s="249">
        <f t="shared" si="5"/>
        <v>0</v>
      </c>
      <c r="J47" s="253">
        <f t="shared" si="6"/>
        <v>0</v>
      </c>
      <c r="K47" s="250">
        <v>2.6999999999999999E-5</v>
      </c>
      <c r="L47" s="251">
        <v>1.1411</v>
      </c>
      <c r="M47" s="252">
        <v>1.358E-2</v>
      </c>
      <c r="N47" s="32">
        <f t="shared" si="7"/>
        <v>0</v>
      </c>
      <c r="O47" s="40"/>
      <c r="P47" s="40"/>
      <c r="Q47" s="40"/>
    </row>
    <row r="48" spans="1:17" s="15" customFormat="1" ht="12" customHeight="1" x14ac:dyDescent="0.25">
      <c r="A48" s="244" t="s">
        <v>48</v>
      </c>
      <c r="B48" s="245"/>
      <c r="C48" s="246"/>
      <c r="D48" s="247"/>
      <c r="E48" s="245">
        <v>2E-8</v>
      </c>
      <c r="F48" s="246">
        <v>1.7210000000000001E-3</v>
      </c>
      <c r="G48" s="247">
        <v>2.0000000000000002E-5</v>
      </c>
      <c r="H48" s="248">
        <f t="shared" si="4"/>
        <v>2E-8</v>
      </c>
      <c r="I48" s="249">
        <f t="shared" si="5"/>
        <v>1.7210000000000001E-3</v>
      </c>
      <c r="J48" s="253">
        <f t="shared" si="6"/>
        <v>2.0000000000000002E-5</v>
      </c>
      <c r="K48" s="250">
        <v>1.125E-6</v>
      </c>
      <c r="L48" s="251">
        <v>5.3557E-2</v>
      </c>
      <c r="M48" s="252">
        <v>6.1799999999999995E-4</v>
      </c>
      <c r="N48" s="32"/>
      <c r="O48" s="40"/>
      <c r="P48" s="40"/>
      <c r="Q48" s="40"/>
    </row>
    <row r="49" spans="1:17" s="15" customFormat="1" ht="12" customHeight="1" x14ac:dyDescent="0.25">
      <c r="A49" s="244" t="s">
        <v>49</v>
      </c>
      <c r="B49" s="245"/>
      <c r="C49" s="246"/>
      <c r="D49" s="247"/>
      <c r="E49" s="245">
        <v>1.9999999999999999E-6</v>
      </c>
      <c r="F49" s="246">
        <v>5.0914640000000002</v>
      </c>
      <c r="G49" s="247">
        <v>6.0907000000000003E-2</v>
      </c>
      <c r="H49" s="248">
        <f t="shared" si="4"/>
        <v>1.9999999999999999E-6</v>
      </c>
      <c r="I49" s="249">
        <f t="shared" si="5"/>
        <v>5.0914640000000002</v>
      </c>
      <c r="J49" s="253">
        <f t="shared" si="6"/>
        <v>6.0907000000000003E-2</v>
      </c>
      <c r="K49" s="250"/>
      <c r="L49" s="251"/>
      <c r="M49" s="252"/>
      <c r="N49" s="32"/>
      <c r="O49" s="40"/>
      <c r="P49" s="40"/>
      <c r="Q49" s="40"/>
    </row>
    <row r="50" spans="1:17" s="15" customFormat="1" ht="12" customHeight="1" x14ac:dyDescent="0.25">
      <c r="A50" s="244" t="s">
        <v>50</v>
      </c>
      <c r="B50" s="245"/>
      <c r="C50" s="246"/>
      <c r="D50" s="247"/>
      <c r="E50" s="245">
        <v>2E-8</v>
      </c>
      <c r="F50" s="246">
        <v>6.6119999999999998E-2</v>
      </c>
      <c r="G50" s="247">
        <v>7.9299999999999998E-4</v>
      </c>
      <c r="H50" s="248">
        <f t="shared" si="4"/>
        <v>2E-8</v>
      </c>
      <c r="I50" s="249">
        <f t="shared" si="5"/>
        <v>6.6119999999999998E-2</v>
      </c>
      <c r="J50" s="253">
        <f t="shared" si="6"/>
        <v>7.9299999999999998E-4</v>
      </c>
      <c r="K50" s="250"/>
      <c r="L50" s="251"/>
      <c r="M50" s="252"/>
      <c r="N50" s="32"/>
      <c r="O50" s="40"/>
      <c r="P50" s="40"/>
      <c r="Q50" s="40"/>
    </row>
    <row r="51" spans="1:17" s="15" customFormat="1" ht="12" customHeight="1" x14ac:dyDescent="0.25">
      <c r="A51" s="244" t="s">
        <v>69</v>
      </c>
      <c r="B51" s="245"/>
      <c r="C51" s="246"/>
      <c r="D51" s="247"/>
      <c r="E51" s="245">
        <v>1.0479E-4</v>
      </c>
      <c r="F51" s="246">
        <v>3.0943940000000003</v>
      </c>
      <c r="G51" s="247">
        <v>3.5659999999999997E-2</v>
      </c>
      <c r="H51" s="248">
        <f t="shared" ref="H51:H58" si="8">B51+E51</f>
        <v>1.0479E-4</v>
      </c>
      <c r="I51" s="249">
        <f t="shared" ref="I51:I58" si="9">C51+F51</f>
        <v>3.0943940000000003</v>
      </c>
      <c r="J51" s="253">
        <f t="shared" ref="J51:J58" si="10">D51+G51</f>
        <v>3.5659999999999997E-2</v>
      </c>
      <c r="K51" s="250">
        <v>4.885E-4</v>
      </c>
      <c r="L51" s="251">
        <v>13.948824999999999</v>
      </c>
      <c r="M51" s="252">
        <v>0.162463</v>
      </c>
      <c r="N51" s="32"/>
      <c r="O51" s="40"/>
      <c r="P51" s="40"/>
      <c r="Q51" s="40"/>
    </row>
    <row r="52" spans="1:17" s="15" customFormat="1" ht="12" customHeight="1" x14ac:dyDescent="0.25">
      <c r="A52" s="244" t="s">
        <v>52</v>
      </c>
      <c r="B52" s="245"/>
      <c r="C52" s="246"/>
      <c r="D52" s="247"/>
      <c r="E52" s="245"/>
      <c r="F52" s="246"/>
      <c r="G52" s="247"/>
      <c r="H52" s="248">
        <f t="shared" si="8"/>
        <v>0</v>
      </c>
      <c r="I52" s="249">
        <f t="shared" si="9"/>
        <v>0</v>
      </c>
      <c r="J52" s="253">
        <f t="shared" si="10"/>
        <v>0</v>
      </c>
      <c r="K52" s="250">
        <v>3.7500000000000003E-5</v>
      </c>
      <c r="L52" s="251">
        <v>2.408067</v>
      </c>
      <c r="M52" s="252">
        <v>2.8791000000000001E-2</v>
      </c>
      <c r="N52" s="32"/>
      <c r="O52" s="40"/>
      <c r="P52" s="40"/>
      <c r="Q52" s="40"/>
    </row>
    <row r="53" spans="1:17" s="15" customFormat="1" ht="12" customHeight="1" x14ac:dyDescent="0.25">
      <c r="A53" s="244" t="s">
        <v>70</v>
      </c>
      <c r="B53" s="245"/>
      <c r="C53" s="246"/>
      <c r="D53" s="247"/>
      <c r="E53" s="245">
        <v>2.3789000000000002E-3</v>
      </c>
      <c r="F53" s="246">
        <v>43.181159000000001</v>
      </c>
      <c r="G53" s="247">
        <v>0.51076500000000002</v>
      </c>
      <c r="H53" s="248">
        <f t="shared" si="8"/>
        <v>2.3789000000000002E-3</v>
      </c>
      <c r="I53" s="249">
        <f t="shared" si="9"/>
        <v>43.181159000000001</v>
      </c>
      <c r="J53" s="253">
        <f t="shared" si="10"/>
        <v>0.51076500000000002</v>
      </c>
      <c r="K53" s="250"/>
      <c r="L53" s="251"/>
      <c r="M53" s="252"/>
      <c r="N53" s="32"/>
      <c r="O53" s="40"/>
      <c r="P53" s="40"/>
      <c r="Q53" s="40"/>
    </row>
    <row r="54" spans="1:17" s="15" customFormat="1" ht="12" customHeight="1" x14ac:dyDescent="0.25">
      <c r="A54" s="244" t="s">
        <v>53</v>
      </c>
      <c r="B54" s="245">
        <v>9.35E-2</v>
      </c>
      <c r="C54" s="246">
        <v>839.77437499999996</v>
      </c>
      <c r="D54" s="247">
        <v>10.029175</v>
      </c>
      <c r="E54" s="245">
        <v>2.7953800000000001E-3</v>
      </c>
      <c r="F54" s="246">
        <v>92.735950000000003</v>
      </c>
      <c r="G54" s="247">
        <v>1.0982270000000001</v>
      </c>
      <c r="H54" s="248">
        <f t="shared" si="8"/>
        <v>9.629538E-2</v>
      </c>
      <c r="I54" s="249">
        <f t="shared" si="9"/>
        <v>932.51032499999997</v>
      </c>
      <c r="J54" s="253">
        <f t="shared" si="10"/>
        <v>11.127402</v>
      </c>
      <c r="K54" s="250">
        <v>2.52E-4</v>
      </c>
      <c r="L54" s="251">
        <v>10.139607</v>
      </c>
      <c r="M54" s="252">
        <v>0.117539</v>
      </c>
      <c r="N54" s="32"/>
      <c r="O54" s="40"/>
      <c r="P54" s="40"/>
      <c r="Q54" s="40"/>
    </row>
    <row r="55" spans="1:17" s="15" customFormat="1" ht="12" customHeight="1" x14ac:dyDescent="0.25">
      <c r="A55" s="244" t="s">
        <v>54</v>
      </c>
      <c r="B55" s="245">
        <v>2.1E-7</v>
      </c>
      <c r="C55" s="246">
        <v>3.49E-3</v>
      </c>
      <c r="D55" s="247">
        <v>4.1999999999999998E-5</v>
      </c>
      <c r="E55" s="245">
        <v>5.0180000000000004E-5</v>
      </c>
      <c r="F55" s="246">
        <v>2.6400749999999999</v>
      </c>
      <c r="G55" s="247">
        <v>3.1441999999999998E-2</v>
      </c>
      <c r="H55" s="248">
        <f t="shared" si="8"/>
        <v>5.0390000000000004E-5</v>
      </c>
      <c r="I55" s="249">
        <f t="shared" si="9"/>
        <v>2.6435650000000002</v>
      </c>
      <c r="J55" s="253">
        <f t="shared" si="10"/>
        <v>3.1483999999999998E-2</v>
      </c>
      <c r="K55" s="250"/>
      <c r="L55" s="251"/>
      <c r="M55" s="252"/>
      <c r="N55" s="32"/>
      <c r="O55" s="40"/>
      <c r="P55" s="40"/>
      <c r="Q55" s="40"/>
    </row>
    <row r="56" spans="1:17" s="15" customFormat="1" ht="12" customHeight="1" x14ac:dyDescent="0.25">
      <c r="A56" s="244" t="s">
        <v>55</v>
      </c>
      <c r="B56" s="245"/>
      <c r="C56" s="246"/>
      <c r="D56" s="247"/>
      <c r="E56" s="245">
        <v>1.322E-6</v>
      </c>
      <c r="F56" s="246">
        <v>4.5397999999999994E-2</v>
      </c>
      <c r="G56" s="247">
        <v>5.4299999999999997E-4</v>
      </c>
      <c r="H56" s="248">
        <f t="shared" si="8"/>
        <v>1.322E-6</v>
      </c>
      <c r="I56" s="249">
        <f t="shared" si="9"/>
        <v>4.5397999999999994E-2</v>
      </c>
      <c r="J56" s="253">
        <f t="shared" si="10"/>
        <v>5.4299999999999997E-4</v>
      </c>
      <c r="K56" s="250"/>
      <c r="L56" s="251"/>
      <c r="M56" s="252"/>
      <c r="N56" s="32"/>
      <c r="O56" s="40"/>
      <c r="P56" s="40"/>
      <c r="Q56" s="40"/>
    </row>
    <row r="57" spans="1:17" s="15" customFormat="1" ht="12" customHeight="1" x14ac:dyDescent="0.25">
      <c r="A57" s="244" t="s">
        <v>56</v>
      </c>
      <c r="B57" s="245"/>
      <c r="C57" s="246"/>
      <c r="D57" s="247"/>
      <c r="E57" s="245">
        <v>2.5999999999999998E-5</v>
      </c>
      <c r="F57" s="246">
        <v>0.31254300000000002</v>
      </c>
      <c r="G57" s="247">
        <v>3.5899999999999999E-3</v>
      </c>
      <c r="H57" s="248">
        <f t="shared" si="8"/>
        <v>2.5999999999999998E-5</v>
      </c>
      <c r="I57" s="249">
        <f t="shared" si="9"/>
        <v>0.31254300000000002</v>
      </c>
      <c r="J57" s="253">
        <f t="shared" si="10"/>
        <v>3.5899999999999999E-3</v>
      </c>
      <c r="K57" s="250"/>
      <c r="L57" s="251"/>
      <c r="M57" s="252"/>
      <c r="N57" s="32"/>
      <c r="O57" s="40"/>
      <c r="P57" s="40"/>
      <c r="Q57" s="40"/>
    </row>
    <row r="58" spans="1:17" s="15" customFormat="1" ht="12" customHeight="1" x14ac:dyDescent="0.25">
      <c r="A58" s="244" t="s">
        <v>238</v>
      </c>
      <c r="B58" s="245"/>
      <c r="C58" s="246"/>
      <c r="D58" s="247"/>
      <c r="E58" s="245">
        <v>5.9999999999999997E-7</v>
      </c>
      <c r="F58" s="246">
        <v>3.3856999999999998E-2</v>
      </c>
      <c r="G58" s="247">
        <v>4.06E-4</v>
      </c>
      <c r="H58" s="248">
        <f t="shared" si="8"/>
        <v>5.9999999999999997E-7</v>
      </c>
      <c r="I58" s="249">
        <f t="shared" si="9"/>
        <v>3.3856999999999998E-2</v>
      </c>
      <c r="J58" s="253">
        <f t="shared" si="10"/>
        <v>4.06E-4</v>
      </c>
      <c r="K58" s="250"/>
      <c r="L58" s="251"/>
      <c r="M58" s="252"/>
      <c r="N58" s="32"/>
      <c r="O58" s="40"/>
      <c r="P58" s="40"/>
      <c r="Q58" s="40"/>
    </row>
    <row r="59" spans="1:17" s="15" customFormat="1" ht="18" customHeight="1" thickBot="1" x14ac:dyDescent="0.3">
      <c r="A59" s="164" t="s">
        <v>58</v>
      </c>
      <c r="B59" s="207">
        <f t="shared" ref="B59:M59" si="11">SUM(B6:B58)</f>
        <v>0.20713383499999999</v>
      </c>
      <c r="C59" s="207">
        <f t="shared" si="11"/>
        <v>4012.992894</v>
      </c>
      <c r="D59" s="207">
        <f t="shared" si="11"/>
        <v>47.807084000000003</v>
      </c>
      <c r="E59" s="207">
        <f t="shared" si="11"/>
        <v>1.7070400139999999</v>
      </c>
      <c r="F59" s="207">
        <f t="shared" si="11"/>
        <v>14325.684041999999</v>
      </c>
      <c r="G59" s="207">
        <f t="shared" si="11"/>
        <v>169.16990200000001</v>
      </c>
      <c r="H59" s="207">
        <f t="shared" si="11"/>
        <v>1.914173849</v>
      </c>
      <c r="I59" s="207">
        <f t="shared" si="11"/>
        <v>18338.676935999993</v>
      </c>
      <c r="J59" s="207">
        <f t="shared" si="11"/>
        <v>216.97698599999998</v>
      </c>
      <c r="K59" s="256">
        <f t="shared" si="11"/>
        <v>0.11853882399999997</v>
      </c>
      <c r="L59" s="254">
        <f t="shared" si="11"/>
        <v>2880.2913679999997</v>
      </c>
      <c r="M59" s="255">
        <f t="shared" si="11"/>
        <v>33.968915000000003</v>
      </c>
      <c r="N59" s="32">
        <f>H59/$H$59</f>
        <v>1</v>
      </c>
      <c r="O59" s="40"/>
      <c r="P59" s="40"/>
      <c r="Q59" s="40"/>
    </row>
    <row r="60" spans="1:17" ht="14.25" thickTop="1" x14ac:dyDescent="0.25"/>
    <row r="63" spans="1:17" x14ac:dyDescent="0.25">
      <c r="C63" s="44"/>
      <c r="D63" s="44"/>
      <c r="F63" s="44"/>
      <c r="G63" s="44"/>
      <c r="H63" s="208"/>
      <c r="I63" s="44"/>
      <c r="J63" s="44"/>
      <c r="L63" s="44"/>
      <c r="M63" s="44"/>
    </row>
  </sheetData>
  <mergeCells count="7">
    <mergeCell ref="A1:M1"/>
    <mergeCell ref="A2:M2"/>
    <mergeCell ref="A3:A4"/>
    <mergeCell ref="B3:D3"/>
    <mergeCell ref="E3:G3"/>
    <mergeCell ref="H3:J3"/>
    <mergeCell ref="K3:M3"/>
  </mergeCells>
  <printOptions horizontalCentered="1"/>
  <pageMargins left="0.39370078740157483" right="0.39370078740157483" top="0.59055118110236227" bottom="0.35433070866141736" header="0.19685039370078741" footer="0.27559055118110237"/>
  <pageSetup paperSize="9" scale="82" firstPageNumber="7" orientation="portrait" useFirstPageNumber="1" r:id="rId1"/>
  <headerFooter scaleWithDoc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74"/>
  <sheetViews>
    <sheetView zoomScale="115" zoomScaleNormal="115" zoomScaleSheetLayoutView="102" workbookViewId="0">
      <selection activeCell="O4" sqref="O4"/>
    </sheetView>
  </sheetViews>
  <sheetFormatPr defaultColWidth="9.140625" defaultRowHeight="12.75" x14ac:dyDescent="0.25"/>
  <cols>
    <col min="1" max="1" width="25.28515625" style="236" customWidth="1"/>
    <col min="2" max="2" width="5.7109375" style="6" bestFit="1" customWidth="1"/>
    <col min="3" max="3" width="9.140625" style="4" bestFit="1" customWidth="1"/>
    <col min="4" max="4" width="7.42578125" style="4" bestFit="1" customWidth="1"/>
    <col min="5" max="5" width="7.140625" style="6" bestFit="1" customWidth="1"/>
    <col min="6" max="6" width="9.140625" style="5" bestFit="1" customWidth="1"/>
    <col min="7" max="7" width="7.85546875" style="5" bestFit="1" customWidth="1"/>
    <col min="8" max="8" width="7.85546875" style="6" customWidth="1"/>
    <col min="9" max="9" width="9.42578125" style="4" customWidth="1"/>
    <col min="10" max="10" width="8.85546875" style="4" customWidth="1"/>
    <col min="11" max="11" width="7.42578125" style="3" bestFit="1" customWidth="1"/>
    <col min="12" max="12" width="8.28515625" style="4" bestFit="1" customWidth="1"/>
    <col min="13" max="13" width="7.85546875" style="4" customWidth="1"/>
    <col min="14" max="18" width="10.7109375" style="1" customWidth="1"/>
    <col min="19" max="19" width="9.140625" style="1"/>
    <col min="20" max="20" width="13.42578125" style="1" customWidth="1"/>
    <col min="21" max="252" width="9.140625" style="1"/>
    <col min="253" max="253" width="17.28515625" style="1" customWidth="1"/>
    <col min="254" max="254" width="6.7109375" style="1" bestFit="1" customWidth="1"/>
    <col min="255" max="255" width="7.42578125" style="1" bestFit="1" customWidth="1"/>
    <col min="256" max="256" width="5.85546875" style="1" bestFit="1" customWidth="1"/>
    <col min="257" max="258" width="7.42578125" style="1" bestFit="1" customWidth="1"/>
    <col min="259" max="259" width="5.85546875" style="1" bestFit="1" customWidth="1"/>
    <col min="260" max="260" width="7.42578125" style="1" bestFit="1" customWidth="1"/>
    <col min="261" max="261" width="8.28515625" style="1" bestFit="1" customWidth="1"/>
    <col min="262" max="262" width="6.7109375" style="1" bestFit="1" customWidth="1"/>
    <col min="263" max="263" width="5.85546875" style="1" bestFit="1" customWidth="1"/>
    <col min="264" max="264" width="6.7109375" style="1" bestFit="1" customWidth="1"/>
    <col min="265" max="265" width="5.140625" style="1" bestFit="1" customWidth="1"/>
    <col min="266" max="266" width="5.85546875" style="1" bestFit="1" customWidth="1"/>
    <col min="267" max="267" width="5.140625" style="1" bestFit="1" customWidth="1"/>
    <col min="268" max="268" width="5" style="1" bestFit="1" customWidth="1"/>
    <col min="269" max="269" width="0" style="1" hidden="1" customWidth="1"/>
    <col min="270" max="270" width="2.7109375" style="1" customWidth="1"/>
    <col min="271" max="271" width="10.42578125" style="1" customWidth="1"/>
    <col min="272" max="272" width="7" style="1" customWidth="1"/>
    <col min="273" max="508" width="9.140625" style="1"/>
    <col min="509" max="509" width="17.28515625" style="1" customWidth="1"/>
    <col min="510" max="510" width="6.7109375" style="1" bestFit="1" customWidth="1"/>
    <col min="511" max="511" width="7.42578125" style="1" bestFit="1" customWidth="1"/>
    <col min="512" max="512" width="5.85546875" style="1" bestFit="1" customWidth="1"/>
    <col min="513" max="514" width="7.42578125" style="1" bestFit="1" customWidth="1"/>
    <col min="515" max="515" width="5.85546875" style="1" bestFit="1" customWidth="1"/>
    <col min="516" max="516" width="7.42578125" style="1" bestFit="1" customWidth="1"/>
    <col min="517" max="517" width="8.28515625" style="1" bestFit="1" customWidth="1"/>
    <col min="518" max="518" width="6.7109375" style="1" bestFit="1" customWidth="1"/>
    <col min="519" max="519" width="5.85546875" style="1" bestFit="1" customWidth="1"/>
    <col min="520" max="520" width="6.7109375" style="1" bestFit="1" customWidth="1"/>
    <col min="521" max="521" width="5.140625" style="1" bestFit="1" customWidth="1"/>
    <col min="522" max="522" width="5.85546875" style="1" bestFit="1" customWidth="1"/>
    <col min="523" max="523" width="5.140625" style="1" bestFit="1" customWidth="1"/>
    <col min="524" max="524" width="5" style="1" bestFit="1" customWidth="1"/>
    <col min="525" max="525" width="0" style="1" hidden="1" customWidth="1"/>
    <col min="526" max="526" width="2.7109375" style="1" customWidth="1"/>
    <col min="527" max="527" width="10.42578125" style="1" customWidth="1"/>
    <col min="528" max="528" width="7" style="1" customWidth="1"/>
    <col min="529" max="764" width="9.140625" style="1"/>
    <col min="765" max="765" width="17.28515625" style="1" customWidth="1"/>
    <col min="766" max="766" width="6.7109375" style="1" bestFit="1" customWidth="1"/>
    <col min="767" max="767" width="7.42578125" style="1" bestFit="1" customWidth="1"/>
    <col min="768" max="768" width="5.85546875" style="1" bestFit="1" customWidth="1"/>
    <col min="769" max="770" width="7.42578125" style="1" bestFit="1" customWidth="1"/>
    <col min="771" max="771" width="5.85546875" style="1" bestFit="1" customWidth="1"/>
    <col min="772" max="772" width="7.42578125" style="1" bestFit="1" customWidth="1"/>
    <col min="773" max="773" width="8.28515625" style="1" bestFit="1" customWidth="1"/>
    <col min="774" max="774" width="6.7109375" style="1" bestFit="1" customWidth="1"/>
    <col min="775" max="775" width="5.85546875" style="1" bestFit="1" customWidth="1"/>
    <col min="776" max="776" width="6.7109375" style="1" bestFit="1" customWidth="1"/>
    <col min="777" max="777" width="5.140625" style="1" bestFit="1" customWidth="1"/>
    <col min="778" max="778" width="5.85546875" style="1" bestFit="1" customWidth="1"/>
    <col min="779" max="779" width="5.140625" style="1" bestFit="1" customWidth="1"/>
    <col min="780" max="780" width="5" style="1" bestFit="1" customWidth="1"/>
    <col min="781" max="781" width="0" style="1" hidden="1" customWidth="1"/>
    <col min="782" max="782" width="2.7109375" style="1" customWidth="1"/>
    <col min="783" max="783" width="10.42578125" style="1" customWidth="1"/>
    <col min="784" max="784" width="7" style="1" customWidth="1"/>
    <col min="785" max="1020" width="9.140625" style="1"/>
    <col min="1021" max="1021" width="17.28515625" style="1" customWidth="1"/>
    <col min="1022" max="1022" width="6.7109375" style="1" bestFit="1" customWidth="1"/>
    <col min="1023" max="1023" width="7.42578125" style="1" bestFit="1" customWidth="1"/>
    <col min="1024" max="1024" width="5.85546875" style="1" bestFit="1" customWidth="1"/>
    <col min="1025" max="1026" width="7.42578125" style="1" bestFit="1" customWidth="1"/>
    <col min="1027" max="1027" width="5.85546875" style="1" bestFit="1" customWidth="1"/>
    <col min="1028" max="1028" width="7.42578125" style="1" bestFit="1" customWidth="1"/>
    <col min="1029" max="1029" width="8.28515625" style="1" bestFit="1" customWidth="1"/>
    <col min="1030" max="1030" width="6.7109375" style="1" bestFit="1" customWidth="1"/>
    <col min="1031" max="1031" width="5.85546875" style="1" bestFit="1" customWidth="1"/>
    <col min="1032" max="1032" width="6.7109375" style="1" bestFit="1" customWidth="1"/>
    <col min="1033" max="1033" width="5.140625" style="1" bestFit="1" customWidth="1"/>
    <col min="1034" max="1034" width="5.85546875" style="1" bestFit="1" customWidth="1"/>
    <col min="1035" max="1035" width="5.140625" style="1" bestFit="1" customWidth="1"/>
    <col min="1036" max="1036" width="5" style="1" bestFit="1" customWidth="1"/>
    <col min="1037" max="1037" width="0" style="1" hidden="1" customWidth="1"/>
    <col min="1038" max="1038" width="2.7109375" style="1" customWidth="1"/>
    <col min="1039" max="1039" width="10.42578125" style="1" customWidth="1"/>
    <col min="1040" max="1040" width="7" style="1" customWidth="1"/>
    <col min="1041" max="1276" width="9.140625" style="1"/>
    <col min="1277" max="1277" width="17.28515625" style="1" customWidth="1"/>
    <col min="1278" max="1278" width="6.7109375" style="1" bestFit="1" customWidth="1"/>
    <col min="1279" max="1279" width="7.42578125" style="1" bestFit="1" customWidth="1"/>
    <col min="1280" max="1280" width="5.85546875" style="1" bestFit="1" customWidth="1"/>
    <col min="1281" max="1282" width="7.42578125" style="1" bestFit="1" customWidth="1"/>
    <col min="1283" max="1283" width="5.85546875" style="1" bestFit="1" customWidth="1"/>
    <col min="1284" max="1284" width="7.42578125" style="1" bestFit="1" customWidth="1"/>
    <col min="1285" max="1285" width="8.28515625" style="1" bestFit="1" customWidth="1"/>
    <col min="1286" max="1286" width="6.7109375" style="1" bestFit="1" customWidth="1"/>
    <col min="1287" max="1287" width="5.85546875" style="1" bestFit="1" customWidth="1"/>
    <col min="1288" max="1288" width="6.7109375" style="1" bestFit="1" customWidth="1"/>
    <col min="1289" max="1289" width="5.140625" style="1" bestFit="1" customWidth="1"/>
    <col min="1290" max="1290" width="5.85546875" style="1" bestFit="1" customWidth="1"/>
    <col min="1291" max="1291" width="5.140625" style="1" bestFit="1" customWidth="1"/>
    <col min="1292" max="1292" width="5" style="1" bestFit="1" customWidth="1"/>
    <col min="1293" max="1293" width="0" style="1" hidden="1" customWidth="1"/>
    <col min="1294" max="1294" width="2.7109375" style="1" customWidth="1"/>
    <col min="1295" max="1295" width="10.42578125" style="1" customWidth="1"/>
    <col min="1296" max="1296" width="7" style="1" customWidth="1"/>
    <col min="1297" max="1532" width="9.140625" style="1"/>
    <col min="1533" max="1533" width="17.28515625" style="1" customWidth="1"/>
    <col min="1534" max="1534" width="6.7109375" style="1" bestFit="1" customWidth="1"/>
    <col min="1535" max="1535" width="7.42578125" style="1" bestFit="1" customWidth="1"/>
    <col min="1536" max="1536" width="5.85546875" style="1" bestFit="1" customWidth="1"/>
    <col min="1537" max="1538" width="7.42578125" style="1" bestFit="1" customWidth="1"/>
    <col min="1539" max="1539" width="5.85546875" style="1" bestFit="1" customWidth="1"/>
    <col min="1540" max="1540" width="7.42578125" style="1" bestFit="1" customWidth="1"/>
    <col min="1541" max="1541" width="8.28515625" style="1" bestFit="1" customWidth="1"/>
    <col min="1542" max="1542" width="6.7109375" style="1" bestFit="1" customWidth="1"/>
    <col min="1543" max="1543" width="5.85546875" style="1" bestFit="1" customWidth="1"/>
    <col min="1544" max="1544" width="6.7109375" style="1" bestFit="1" customWidth="1"/>
    <col min="1545" max="1545" width="5.140625" style="1" bestFit="1" customWidth="1"/>
    <col min="1546" max="1546" width="5.85546875" style="1" bestFit="1" customWidth="1"/>
    <col min="1547" max="1547" width="5.140625" style="1" bestFit="1" customWidth="1"/>
    <col min="1548" max="1548" width="5" style="1" bestFit="1" customWidth="1"/>
    <col min="1549" max="1549" width="0" style="1" hidden="1" customWidth="1"/>
    <col min="1550" max="1550" width="2.7109375" style="1" customWidth="1"/>
    <col min="1551" max="1551" width="10.42578125" style="1" customWidth="1"/>
    <col min="1552" max="1552" width="7" style="1" customWidth="1"/>
    <col min="1553" max="1788" width="9.140625" style="1"/>
    <col min="1789" max="1789" width="17.28515625" style="1" customWidth="1"/>
    <col min="1790" max="1790" width="6.7109375" style="1" bestFit="1" customWidth="1"/>
    <col min="1791" max="1791" width="7.42578125" style="1" bestFit="1" customWidth="1"/>
    <col min="1792" max="1792" width="5.85546875" style="1" bestFit="1" customWidth="1"/>
    <col min="1793" max="1794" width="7.42578125" style="1" bestFit="1" customWidth="1"/>
    <col min="1795" max="1795" width="5.85546875" style="1" bestFit="1" customWidth="1"/>
    <col min="1796" max="1796" width="7.42578125" style="1" bestFit="1" customWidth="1"/>
    <col min="1797" max="1797" width="8.28515625" style="1" bestFit="1" customWidth="1"/>
    <col min="1798" max="1798" width="6.7109375" style="1" bestFit="1" customWidth="1"/>
    <col min="1799" max="1799" width="5.85546875" style="1" bestFit="1" customWidth="1"/>
    <col min="1800" max="1800" width="6.7109375" style="1" bestFit="1" customWidth="1"/>
    <col min="1801" max="1801" width="5.140625" style="1" bestFit="1" customWidth="1"/>
    <col min="1802" max="1802" width="5.85546875" style="1" bestFit="1" customWidth="1"/>
    <col min="1803" max="1803" width="5.140625" style="1" bestFit="1" customWidth="1"/>
    <col min="1804" max="1804" width="5" style="1" bestFit="1" customWidth="1"/>
    <col min="1805" max="1805" width="0" style="1" hidden="1" customWidth="1"/>
    <col min="1806" max="1806" width="2.7109375" style="1" customWidth="1"/>
    <col min="1807" max="1807" width="10.42578125" style="1" customWidth="1"/>
    <col min="1808" max="1808" width="7" style="1" customWidth="1"/>
    <col min="1809" max="2044" width="9.140625" style="1"/>
    <col min="2045" max="2045" width="17.28515625" style="1" customWidth="1"/>
    <col min="2046" max="2046" width="6.7109375" style="1" bestFit="1" customWidth="1"/>
    <col min="2047" max="2047" width="7.42578125" style="1" bestFit="1" customWidth="1"/>
    <col min="2048" max="2048" width="5.85546875" style="1" bestFit="1" customWidth="1"/>
    <col min="2049" max="2050" width="7.42578125" style="1" bestFit="1" customWidth="1"/>
    <col min="2051" max="2051" width="5.85546875" style="1" bestFit="1" customWidth="1"/>
    <col min="2052" max="2052" width="7.42578125" style="1" bestFit="1" customWidth="1"/>
    <col min="2053" max="2053" width="8.28515625" style="1" bestFit="1" customWidth="1"/>
    <col min="2054" max="2054" width="6.7109375" style="1" bestFit="1" customWidth="1"/>
    <col min="2055" max="2055" width="5.85546875" style="1" bestFit="1" customWidth="1"/>
    <col min="2056" max="2056" width="6.7109375" style="1" bestFit="1" customWidth="1"/>
    <col min="2057" max="2057" width="5.140625" style="1" bestFit="1" customWidth="1"/>
    <col min="2058" max="2058" width="5.85546875" style="1" bestFit="1" customWidth="1"/>
    <col min="2059" max="2059" width="5.140625" style="1" bestFit="1" customWidth="1"/>
    <col min="2060" max="2060" width="5" style="1" bestFit="1" customWidth="1"/>
    <col min="2061" max="2061" width="0" style="1" hidden="1" customWidth="1"/>
    <col min="2062" max="2062" width="2.7109375" style="1" customWidth="1"/>
    <col min="2063" max="2063" width="10.42578125" style="1" customWidth="1"/>
    <col min="2064" max="2064" width="7" style="1" customWidth="1"/>
    <col min="2065" max="2300" width="9.140625" style="1"/>
    <col min="2301" max="2301" width="17.28515625" style="1" customWidth="1"/>
    <col min="2302" max="2302" width="6.7109375" style="1" bestFit="1" customWidth="1"/>
    <col min="2303" max="2303" width="7.42578125" style="1" bestFit="1" customWidth="1"/>
    <col min="2304" max="2304" width="5.85546875" style="1" bestFit="1" customWidth="1"/>
    <col min="2305" max="2306" width="7.42578125" style="1" bestFit="1" customWidth="1"/>
    <col min="2307" max="2307" width="5.85546875" style="1" bestFit="1" customWidth="1"/>
    <col min="2308" max="2308" width="7.42578125" style="1" bestFit="1" customWidth="1"/>
    <col min="2309" max="2309" width="8.28515625" style="1" bestFit="1" customWidth="1"/>
    <col min="2310" max="2310" width="6.7109375" style="1" bestFit="1" customWidth="1"/>
    <col min="2311" max="2311" width="5.85546875" style="1" bestFit="1" customWidth="1"/>
    <col min="2312" max="2312" width="6.7109375" style="1" bestFit="1" customWidth="1"/>
    <col min="2313" max="2313" width="5.140625" style="1" bestFit="1" customWidth="1"/>
    <col min="2314" max="2314" width="5.85546875" style="1" bestFit="1" customWidth="1"/>
    <col min="2315" max="2315" width="5.140625" style="1" bestFit="1" customWidth="1"/>
    <col min="2316" max="2316" width="5" style="1" bestFit="1" customWidth="1"/>
    <col min="2317" max="2317" width="0" style="1" hidden="1" customWidth="1"/>
    <col min="2318" max="2318" width="2.7109375" style="1" customWidth="1"/>
    <col min="2319" max="2319" width="10.42578125" style="1" customWidth="1"/>
    <col min="2320" max="2320" width="7" style="1" customWidth="1"/>
    <col min="2321" max="2556" width="9.140625" style="1"/>
    <col min="2557" max="2557" width="17.28515625" style="1" customWidth="1"/>
    <col min="2558" max="2558" width="6.7109375" style="1" bestFit="1" customWidth="1"/>
    <col min="2559" max="2559" width="7.42578125" style="1" bestFit="1" customWidth="1"/>
    <col min="2560" max="2560" width="5.85546875" style="1" bestFit="1" customWidth="1"/>
    <col min="2561" max="2562" width="7.42578125" style="1" bestFit="1" customWidth="1"/>
    <col min="2563" max="2563" width="5.85546875" style="1" bestFit="1" customWidth="1"/>
    <col min="2564" max="2564" width="7.42578125" style="1" bestFit="1" customWidth="1"/>
    <col min="2565" max="2565" width="8.28515625" style="1" bestFit="1" customWidth="1"/>
    <col min="2566" max="2566" width="6.7109375" style="1" bestFit="1" customWidth="1"/>
    <col min="2567" max="2567" width="5.85546875" style="1" bestFit="1" customWidth="1"/>
    <col min="2568" max="2568" width="6.7109375" style="1" bestFit="1" customWidth="1"/>
    <col min="2569" max="2569" width="5.140625" style="1" bestFit="1" customWidth="1"/>
    <col min="2570" max="2570" width="5.85546875" style="1" bestFit="1" customWidth="1"/>
    <col min="2571" max="2571" width="5.140625" style="1" bestFit="1" customWidth="1"/>
    <col min="2572" max="2572" width="5" style="1" bestFit="1" customWidth="1"/>
    <col min="2573" max="2573" width="0" style="1" hidden="1" customWidth="1"/>
    <col min="2574" max="2574" width="2.7109375" style="1" customWidth="1"/>
    <col min="2575" max="2575" width="10.42578125" style="1" customWidth="1"/>
    <col min="2576" max="2576" width="7" style="1" customWidth="1"/>
    <col min="2577" max="2812" width="9.140625" style="1"/>
    <col min="2813" max="2813" width="17.28515625" style="1" customWidth="1"/>
    <col min="2814" max="2814" width="6.7109375" style="1" bestFit="1" customWidth="1"/>
    <col min="2815" max="2815" width="7.42578125" style="1" bestFit="1" customWidth="1"/>
    <col min="2816" max="2816" width="5.85546875" style="1" bestFit="1" customWidth="1"/>
    <col min="2817" max="2818" width="7.42578125" style="1" bestFit="1" customWidth="1"/>
    <col min="2819" max="2819" width="5.85546875" style="1" bestFit="1" customWidth="1"/>
    <col min="2820" max="2820" width="7.42578125" style="1" bestFit="1" customWidth="1"/>
    <col min="2821" max="2821" width="8.28515625" style="1" bestFit="1" customWidth="1"/>
    <col min="2822" max="2822" width="6.7109375" style="1" bestFit="1" customWidth="1"/>
    <col min="2823" max="2823" width="5.85546875" style="1" bestFit="1" customWidth="1"/>
    <col min="2824" max="2824" width="6.7109375" style="1" bestFit="1" customWidth="1"/>
    <col min="2825" max="2825" width="5.140625" style="1" bestFit="1" customWidth="1"/>
    <col min="2826" max="2826" width="5.85546875" style="1" bestFit="1" customWidth="1"/>
    <col min="2827" max="2827" width="5.140625" style="1" bestFit="1" customWidth="1"/>
    <col min="2828" max="2828" width="5" style="1" bestFit="1" customWidth="1"/>
    <col min="2829" max="2829" width="0" style="1" hidden="1" customWidth="1"/>
    <col min="2830" max="2830" width="2.7109375" style="1" customWidth="1"/>
    <col min="2831" max="2831" width="10.42578125" style="1" customWidth="1"/>
    <col min="2832" max="2832" width="7" style="1" customWidth="1"/>
    <col min="2833" max="3068" width="9.140625" style="1"/>
    <col min="3069" max="3069" width="17.28515625" style="1" customWidth="1"/>
    <col min="3070" max="3070" width="6.7109375" style="1" bestFit="1" customWidth="1"/>
    <col min="3071" max="3071" width="7.42578125" style="1" bestFit="1" customWidth="1"/>
    <col min="3072" max="3072" width="5.85546875" style="1" bestFit="1" customWidth="1"/>
    <col min="3073" max="3074" width="7.42578125" style="1" bestFit="1" customWidth="1"/>
    <col min="3075" max="3075" width="5.85546875" style="1" bestFit="1" customWidth="1"/>
    <col min="3076" max="3076" width="7.42578125" style="1" bestFit="1" customWidth="1"/>
    <col min="3077" max="3077" width="8.28515625" style="1" bestFit="1" customWidth="1"/>
    <col min="3078" max="3078" width="6.7109375" style="1" bestFit="1" customWidth="1"/>
    <col min="3079" max="3079" width="5.85546875" style="1" bestFit="1" customWidth="1"/>
    <col min="3080" max="3080" width="6.7109375" style="1" bestFit="1" customWidth="1"/>
    <col min="3081" max="3081" width="5.140625" style="1" bestFit="1" customWidth="1"/>
    <col min="3082" max="3082" width="5.85546875" style="1" bestFit="1" customWidth="1"/>
    <col min="3083" max="3083" width="5.140625" style="1" bestFit="1" customWidth="1"/>
    <col min="3084" max="3084" width="5" style="1" bestFit="1" customWidth="1"/>
    <col min="3085" max="3085" width="0" style="1" hidden="1" customWidth="1"/>
    <col min="3086" max="3086" width="2.7109375" style="1" customWidth="1"/>
    <col min="3087" max="3087" width="10.42578125" style="1" customWidth="1"/>
    <col min="3088" max="3088" width="7" style="1" customWidth="1"/>
    <col min="3089" max="3324" width="9.140625" style="1"/>
    <col min="3325" max="3325" width="17.28515625" style="1" customWidth="1"/>
    <col min="3326" max="3326" width="6.7109375" style="1" bestFit="1" customWidth="1"/>
    <col min="3327" max="3327" width="7.42578125" style="1" bestFit="1" customWidth="1"/>
    <col min="3328" max="3328" width="5.85546875" style="1" bestFit="1" customWidth="1"/>
    <col min="3329" max="3330" width="7.42578125" style="1" bestFit="1" customWidth="1"/>
    <col min="3331" max="3331" width="5.85546875" style="1" bestFit="1" customWidth="1"/>
    <col min="3332" max="3332" width="7.42578125" style="1" bestFit="1" customWidth="1"/>
    <col min="3333" max="3333" width="8.28515625" style="1" bestFit="1" customWidth="1"/>
    <col min="3334" max="3334" width="6.7109375" style="1" bestFit="1" customWidth="1"/>
    <col min="3335" max="3335" width="5.85546875" style="1" bestFit="1" customWidth="1"/>
    <col min="3336" max="3336" width="6.7109375" style="1" bestFit="1" customWidth="1"/>
    <col min="3337" max="3337" width="5.140625" style="1" bestFit="1" customWidth="1"/>
    <col min="3338" max="3338" width="5.85546875" style="1" bestFit="1" customWidth="1"/>
    <col min="3339" max="3339" width="5.140625" style="1" bestFit="1" customWidth="1"/>
    <col min="3340" max="3340" width="5" style="1" bestFit="1" customWidth="1"/>
    <col min="3341" max="3341" width="0" style="1" hidden="1" customWidth="1"/>
    <col min="3342" max="3342" width="2.7109375" style="1" customWidth="1"/>
    <col min="3343" max="3343" width="10.42578125" style="1" customWidth="1"/>
    <col min="3344" max="3344" width="7" style="1" customWidth="1"/>
    <col min="3345" max="3580" width="9.140625" style="1"/>
    <col min="3581" max="3581" width="17.28515625" style="1" customWidth="1"/>
    <col min="3582" max="3582" width="6.7109375" style="1" bestFit="1" customWidth="1"/>
    <col min="3583" max="3583" width="7.42578125" style="1" bestFit="1" customWidth="1"/>
    <col min="3584" max="3584" width="5.85546875" style="1" bestFit="1" customWidth="1"/>
    <col min="3585" max="3586" width="7.42578125" style="1" bestFit="1" customWidth="1"/>
    <col min="3587" max="3587" width="5.85546875" style="1" bestFit="1" customWidth="1"/>
    <col min="3588" max="3588" width="7.42578125" style="1" bestFit="1" customWidth="1"/>
    <col min="3589" max="3589" width="8.28515625" style="1" bestFit="1" customWidth="1"/>
    <col min="3590" max="3590" width="6.7109375" style="1" bestFit="1" customWidth="1"/>
    <col min="3591" max="3591" width="5.85546875" style="1" bestFit="1" customWidth="1"/>
    <col min="3592" max="3592" width="6.7109375" style="1" bestFit="1" customWidth="1"/>
    <col min="3593" max="3593" width="5.140625" style="1" bestFit="1" customWidth="1"/>
    <col min="3594" max="3594" width="5.85546875" style="1" bestFit="1" customWidth="1"/>
    <col min="3595" max="3595" width="5.140625" style="1" bestFit="1" customWidth="1"/>
    <col min="3596" max="3596" width="5" style="1" bestFit="1" customWidth="1"/>
    <col min="3597" max="3597" width="0" style="1" hidden="1" customWidth="1"/>
    <col min="3598" max="3598" width="2.7109375" style="1" customWidth="1"/>
    <col min="3599" max="3599" width="10.42578125" style="1" customWidth="1"/>
    <col min="3600" max="3600" width="7" style="1" customWidth="1"/>
    <col min="3601" max="3836" width="9.140625" style="1"/>
    <col min="3837" max="3837" width="17.28515625" style="1" customWidth="1"/>
    <col min="3838" max="3838" width="6.7109375" style="1" bestFit="1" customWidth="1"/>
    <col min="3839" max="3839" width="7.42578125" style="1" bestFit="1" customWidth="1"/>
    <col min="3840" max="3840" width="5.85546875" style="1" bestFit="1" customWidth="1"/>
    <col min="3841" max="3842" width="7.42578125" style="1" bestFit="1" customWidth="1"/>
    <col min="3843" max="3843" width="5.85546875" style="1" bestFit="1" customWidth="1"/>
    <col min="3844" max="3844" width="7.42578125" style="1" bestFit="1" customWidth="1"/>
    <col min="3845" max="3845" width="8.28515625" style="1" bestFit="1" customWidth="1"/>
    <col min="3846" max="3846" width="6.7109375" style="1" bestFit="1" customWidth="1"/>
    <col min="3847" max="3847" width="5.85546875" style="1" bestFit="1" customWidth="1"/>
    <col min="3848" max="3848" width="6.7109375" style="1" bestFit="1" customWidth="1"/>
    <col min="3849" max="3849" width="5.140625" style="1" bestFit="1" customWidth="1"/>
    <col min="3850" max="3850" width="5.85546875" style="1" bestFit="1" customWidth="1"/>
    <col min="3851" max="3851" width="5.140625" style="1" bestFit="1" customWidth="1"/>
    <col min="3852" max="3852" width="5" style="1" bestFit="1" customWidth="1"/>
    <col min="3853" max="3853" width="0" style="1" hidden="1" customWidth="1"/>
    <col min="3854" max="3854" width="2.7109375" style="1" customWidth="1"/>
    <col min="3855" max="3855" width="10.42578125" style="1" customWidth="1"/>
    <col min="3856" max="3856" width="7" style="1" customWidth="1"/>
    <col min="3857" max="4092" width="9.140625" style="1"/>
    <col min="4093" max="4093" width="17.28515625" style="1" customWidth="1"/>
    <col min="4094" max="4094" width="6.7109375" style="1" bestFit="1" customWidth="1"/>
    <col min="4095" max="4095" width="7.42578125" style="1" bestFit="1" customWidth="1"/>
    <col min="4096" max="4096" width="5.85546875" style="1" bestFit="1" customWidth="1"/>
    <col min="4097" max="4098" width="7.42578125" style="1" bestFit="1" customWidth="1"/>
    <col min="4099" max="4099" width="5.85546875" style="1" bestFit="1" customWidth="1"/>
    <col min="4100" max="4100" width="7.42578125" style="1" bestFit="1" customWidth="1"/>
    <col min="4101" max="4101" width="8.28515625" style="1" bestFit="1" customWidth="1"/>
    <col min="4102" max="4102" width="6.7109375" style="1" bestFit="1" customWidth="1"/>
    <col min="4103" max="4103" width="5.85546875" style="1" bestFit="1" customWidth="1"/>
    <col min="4104" max="4104" width="6.7109375" style="1" bestFit="1" customWidth="1"/>
    <col min="4105" max="4105" width="5.140625" style="1" bestFit="1" customWidth="1"/>
    <col min="4106" max="4106" width="5.85546875" style="1" bestFit="1" customWidth="1"/>
    <col min="4107" max="4107" width="5.140625" style="1" bestFit="1" customWidth="1"/>
    <col min="4108" max="4108" width="5" style="1" bestFit="1" customWidth="1"/>
    <col min="4109" max="4109" width="0" style="1" hidden="1" customWidth="1"/>
    <col min="4110" max="4110" width="2.7109375" style="1" customWidth="1"/>
    <col min="4111" max="4111" width="10.42578125" style="1" customWidth="1"/>
    <col min="4112" max="4112" width="7" style="1" customWidth="1"/>
    <col min="4113" max="4348" width="9.140625" style="1"/>
    <col min="4349" max="4349" width="17.28515625" style="1" customWidth="1"/>
    <col min="4350" max="4350" width="6.7109375" style="1" bestFit="1" customWidth="1"/>
    <col min="4351" max="4351" width="7.42578125" style="1" bestFit="1" customWidth="1"/>
    <col min="4352" max="4352" width="5.85546875" style="1" bestFit="1" customWidth="1"/>
    <col min="4353" max="4354" width="7.42578125" style="1" bestFit="1" customWidth="1"/>
    <col min="4355" max="4355" width="5.85546875" style="1" bestFit="1" customWidth="1"/>
    <col min="4356" max="4356" width="7.42578125" style="1" bestFit="1" customWidth="1"/>
    <col min="4357" max="4357" width="8.28515625" style="1" bestFit="1" customWidth="1"/>
    <col min="4358" max="4358" width="6.7109375" style="1" bestFit="1" customWidth="1"/>
    <col min="4359" max="4359" width="5.85546875" style="1" bestFit="1" customWidth="1"/>
    <col min="4360" max="4360" width="6.7109375" style="1" bestFit="1" customWidth="1"/>
    <col min="4361" max="4361" width="5.140625" style="1" bestFit="1" customWidth="1"/>
    <col min="4362" max="4362" width="5.85546875" style="1" bestFit="1" customWidth="1"/>
    <col min="4363" max="4363" width="5.140625" style="1" bestFit="1" customWidth="1"/>
    <col min="4364" max="4364" width="5" style="1" bestFit="1" customWidth="1"/>
    <col min="4365" max="4365" width="0" style="1" hidden="1" customWidth="1"/>
    <col min="4366" max="4366" width="2.7109375" style="1" customWidth="1"/>
    <col min="4367" max="4367" width="10.42578125" style="1" customWidth="1"/>
    <col min="4368" max="4368" width="7" style="1" customWidth="1"/>
    <col min="4369" max="4604" width="9.140625" style="1"/>
    <col min="4605" max="4605" width="17.28515625" style="1" customWidth="1"/>
    <col min="4606" max="4606" width="6.7109375" style="1" bestFit="1" customWidth="1"/>
    <col min="4607" max="4607" width="7.42578125" style="1" bestFit="1" customWidth="1"/>
    <col min="4608" max="4608" width="5.85546875" style="1" bestFit="1" customWidth="1"/>
    <col min="4609" max="4610" width="7.42578125" style="1" bestFit="1" customWidth="1"/>
    <col min="4611" max="4611" width="5.85546875" style="1" bestFit="1" customWidth="1"/>
    <col min="4612" max="4612" width="7.42578125" style="1" bestFit="1" customWidth="1"/>
    <col min="4613" max="4613" width="8.28515625" style="1" bestFit="1" customWidth="1"/>
    <col min="4614" max="4614" width="6.7109375" style="1" bestFit="1" customWidth="1"/>
    <col min="4615" max="4615" width="5.85546875" style="1" bestFit="1" customWidth="1"/>
    <col min="4616" max="4616" width="6.7109375" style="1" bestFit="1" customWidth="1"/>
    <col min="4617" max="4617" width="5.140625" style="1" bestFit="1" customWidth="1"/>
    <col min="4618" max="4618" width="5.85546875" style="1" bestFit="1" customWidth="1"/>
    <col min="4619" max="4619" width="5.140625" style="1" bestFit="1" customWidth="1"/>
    <col min="4620" max="4620" width="5" style="1" bestFit="1" customWidth="1"/>
    <col min="4621" max="4621" width="0" style="1" hidden="1" customWidth="1"/>
    <col min="4622" max="4622" width="2.7109375" style="1" customWidth="1"/>
    <col min="4623" max="4623" width="10.42578125" style="1" customWidth="1"/>
    <col min="4624" max="4624" width="7" style="1" customWidth="1"/>
    <col min="4625" max="4860" width="9.140625" style="1"/>
    <col min="4861" max="4861" width="17.28515625" style="1" customWidth="1"/>
    <col min="4862" max="4862" width="6.7109375" style="1" bestFit="1" customWidth="1"/>
    <col min="4863" max="4863" width="7.42578125" style="1" bestFit="1" customWidth="1"/>
    <col min="4864" max="4864" width="5.85546875" style="1" bestFit="1" customWidth="1"/>
    <col min="4865" max="4866" width="7.42578125" style="1" bestFit="1" customWidth="1"/>
    <col min="4867" max="4867" width="5.85546875" style="1" bestFit="1" customWidth="1"/>
    <col min="4868" max="4868" width="7.42578125" style="1" bestFit="1" customWidth="1"/>
    <col min="4869" max="4869" width="8.28515625" style="1" bestFit="1" customWidth="1"/>
    <col min="4870" max="4870" width="6.7109375" style="1" bestFit="1" customWidth="1"/>
    <col min="4871" max="4871" width="5.85546875" style="1" bestFit="1" customWidth="1"/>
    <col min="4872" max="4872" width="6.7109375" style="1" bestFit="1" customWidth="1"/>
    <col min="4873" max="4873" width="5.140625" style="1" bestFit="1" customWidth="1"/>
    <col min="4874" max="4874" width="5.85546875" style="1" bestFit="1" customWidth="1"/>
    <col min="4875" max="4875" width="5.140625" style="1" bestFit="1" customWidth="1"/>
    <col min="4876" max="4876" width="5" style="1" bestFit="1" customWidth="1"/>
    <col min="4877" max="4877" width="0" style="1" hidden="1" customWidth="1"/>
    <col min="4878" max="4878" width="2.7109375" style="1" customWidth="1"/>
    <col min="4879" max="4879" width="10.42578125" style="1" customWidth="1"/>
    <col min="4880" max="4880" width="7" style="1" customWidth="1"/>
    <col min="4881" max="5116" width="9.140625" style="1"/>
    <col min="5117" max="5117" width="17.28515625" style="1" customWidth="1"/>
    <col min="5118" max="5118" width="6.7109375" style="1" bestFit="1" customWidth="1"/>
    <col min="5119" max="5119" width="7.42578125" style="1" bestFit="1" customWidth="1"/>
    <col min="5120" max="5120" width="5.85546875" style="1" bestFit="1" customWidth="1"/>
    <col min="5121" max="5122" width="7.42578125" style="1" bestFit="1" customWidth="1"/>
    <col min="5123" max="5123" width="5.85546875" style="1" bestFit="1" customWidth="1"/>
    <col min="5124" max="5124" width="7.42578125" style="1" bestFit="1" customWidth="1"/>
    <col min="5125" max="5125" width="8.28515625" style="1" bestFit="1" customWidth="1"/>
    <col min="5126" max="5126" width="6.7109375" style="1" bestFit="1" customWidth="1"/>
    <col min="5127" max="5127" width="5.85546875" style="1" bestFit="1" customWidth="1"/>
    <col min="5128" max="5128" width="6.7109375" style="1" bestFit="1" customWidth="1"/>
    <col min="5129" max="5129" width="5.140625" style="1" bestFit="1" customWidth="1"/>
    <col min="5130" max="5130" width="5.85546875" style="1" bestFit="1" customWidth="1"/>
    <col min="5131" max="5131" width="5.140625" style="1" bestFit="1" customWidth="1"/>
    <col min="5132" max="5132" width="5" style="1" bestFit="1" customWidth="1"/>
    <col min="5133" max="5133" width="0" style="1" hidden="1" customWidth="1"/>
    <col min="5134" max="5134" width="2.7109375" style="1" customWidth="1"/>
    <col min="5135" max="5135" width="10.42578125" style="1" customWidth="1"/>
    <col min="5136" max="5136" width="7" style="1" customWidth="1"/>
    <col min="5137" max="5372" width="9.140625" style="1"/>
    <col min="5373" max="5373" width="17.28515625" style="1" customWidth="1"/>
    <col min="5374" max="5374" width="6.7109375" style="1" bestFit="1" customWidth="1"/>
    <col min="5375" max="5375" width="7.42578125" style="1" bestFit="1" customWidth="1"/>
    <col min="5376" max="5376" width="5.85546875" style="1" bestFit="1" customWidth="1"/>
    <col min="5377" max="5378" width="7.42578125" style="1" bestFit="1" customWidth="1"/>
    <col min="5379" max="5379" width="5.85546875" style="1" bestFit="1" customWidth="1"/>
    <col min="5380" max="5380" width="7.42578125" style="1" bestFit="1" customWidth="1"/>
    <col min="5381" max="5381" width="8.28515625" style="1" bestFit="1" customWidth="1"/>
    <col min="5382" max="5382" width="6.7109375" style="1" bestFit="1" customWidth="1"/>
    <col min="5383" max="5383" width="5.85546875" style="1" bestFit="1" customWidth="1"/>
    <col min="5384" max="5384" width="6.7109375" style="1" bestFit="1" customWidth="1"/>
    <col min="5385" max="5385" width="5.140625" style="1" bestFit="1" customWidth="1"/>
    <col min="5386" max="5386" width="5.85546875" style="1" bestFit="1" customWidth="1"/>
    <col min="5387" max="5387" width="5.140625" style="1" bestFit="1" customWidth="1"/>
    <col min="5388" max="5388" width="5" style="1" bestFit="1" customWidth="1"/>
    <col min="5389" max="5389" width="0" style="1" hidden="1" customWidth="1"/>
    <col min="5390" max="5390" width="2.7109375" style="1" customWidth="1"/>
    <col min="5391" max="5391" width="10.42578125" style="1" customWidth="1"/>
    <col min="5392" max="5392" width="7" style="1" customWidth="1"/>
    <col min="5393" max="5628" width="9.140625" style="1"/>
    <col min="5629" max="5629" width="17.28515625" style="1" customWidth="1"/>
    <col min="5630" max="5630" width="6.7109375" style="1" bestFit="1" customWidth="1"/>
    <col min="5631" max="5631" width="7.42578125" style="1" bestFit="1" customWidth="1"/>
    <col min="5632" max="5632" width="5.85546875" style="1" bestFit="1" customWidth="1"/>
    <col min="5633" max="5634" width="7.42578125" style="1" bestFit="1" customWidth="1"/>
    <col min="5635" max="5635" width="5.85546875" style="1" bestFit="1" customWidth="1"/>
    <col min="5636" max="5636" width="7.42578125" style="1" bestFit="1" customWidth="1"/>
    <col min="5637" max="5637" width="8.28515625" style="1" bestFit="1" customWidth="1"/>
    <col min="5638" max="5638" width="6.7109375" style="1" bestFit="1" customWidth="1"/>
    <col min="5639" max="5639" width="5.85546875" style="1" bestFit="1" customWidth="1"/>
    <col min="5640" max="5640" width="6.7109375" style="1" bestFit="1" customWidth="1"/>
    <col min="5641" max="5641" width="5.140625" style="1" bestFit="1" customWidth="1"/>
    <col min="5642" max="5642" width="5.85546875" style="1" bestFit="1" customWidth="1"/>
    <col min="5643" max="5643" width="5.140625" style="1" bestFit="1" customWidth="1"/>
    <col min="5644" max="5644" width="5" style="1" bestFit="1" customWidth="1"/>
    <col min="5645" max="5645" width="0" style="1" hidden="1" customWidth="1"/>
    <col min="5646" max="5646" width="2.7109375" style="1" customWidth="1"/>
    <col min="5647" max="5647" width="10.42578125" style="1" customWidth="1"/>
    <col min="5648" max="5648" width="7" style="1" customWidth="1"/>
    <col min="5649" max="5884" width="9.140625" style="1"/>
    <col min="5885" max="5885" width="17.28515625" style="1" customWidth="1"/>
    <col min="5886" max="5886" width="6.7109375" style="1" bestFit="1" customWidth="1"/>
    <col min="5887" max="5887" width="7.42578125" style="1" bestFit="1" customWidth="1"/>
    <col min="5888" max="5888" width="5.85546875" style="1" bestFit="1" customWidth="1"/>
    <col min="5889" max="5890" width="7.42578125" style="1" bestFit="1" customWidth="1"/>
    <col min="5891" max="5891" width="5.85546875" style="1" bestFit="1" customWidth="1"/>
    <col min="5892" max="5892" width="7.42578125" style="1" bestFit="1" customWidth="1"/>
    <col min="5893" max="5893" width="8.28515625" style="1" bestFit="1" customWidth="1"/>
    <col min="5894" max="5894" width="6.7109375" style="1" bestFit="1" customWidth="1"/>
    <col min="5895" max="5895" width="5.85546875" style="1" bestFit="1" customWidth="1"/>
    <col min="5896" max="5896" width="6.7109375" style="1" bestFit="1" customWidth="1"/>
    <col min="5897" max="5897" width="5.140625" style="1" bestFit="1" customWidth="1"/>
    <col min="5898" max="5898" width="5.85546875" style="1" bestFit="1" customWidth="1"/>
    <col min="5899" max="5899" width="5.140625" style="1" bestFit="1" customWidth="1"/>
    <col min="5900" max="5900" width="5" style="1" bestFit="1" customWidth="1"/>
    <col min="5901" max="5901" width="0" style="1" hidden="1" customWidth="1"/>
    <col min="5902" max="5902" width="2.7109375" style="1" customWidth="1"/>
    <col min="5903" max="5903" width="10.42578125" style="1" customWidth="1"/>
    <col min="5904" max="5904" width="7" style="1" customWidth="1"/>
    <col min="5905" max="6140" width="9.140625" style="1"/>
    <col min="6141" max="6141" width="17.28515625" style="1" customWidth="1"/>
    <col min="6142" max="6142" width="6.7109375" style="1" bestFit="1" customWidth="1"/>
    <col min="6143" max="6143" width="7.42578125" style="1" bestFit="1" customWidth="1"/>
    <col min="6144" max="6144" width="5.85546875" style="1" bestFit="1" customWidth="1"/>
    <col min="6145" max="6146" width="7.42578125" style="1" bestFit="1" customWidth="1"/>
    <col min="6147" max="6147" width="5.85546875" style="1" bestFit="1" customWidth="1"/>
    <col min="6148" max="6148" width="7.42578125" style="1" bestFit="1" customWidth="1"/>
    <col min="6149" max="6149" width="8.28515625" style="1" bestFit="1" customWidth="1"/>
    <col min="6150" max="6150" width="6.7109375" style="1" bestFit="1" customWidth="1"/>
    <col min="6151" max="6151" width="5.85546875" style="1" bestFit="1" customWidth="1"/>
    <col min="6152" max="6152" width="6.7109375" style="1" bestFit="1" customWidth="1"/>
    <col min="6153" max="6153" width="5.140625" style="1" bestFit="1" customWidth="1"/>
    <col min="6154" max="6154" width="5.85546875" style="1" bestFit="1" customWidth="1"/>
    <col min="6155" max="6155" width="5.140625" style="1" bestFit="1" customWidth="1"/>
    <col min="6156" max="6156" width="5" style="1" bestFit="1" customWidth="1"/>
    <col min="6157" max="6157" width="0" style="1" hidden="1" customWidth="1"/>
    <col min="6158" max="6158" width="2.7109375" style="1" customWidth="1"/>
    <col min="6159" max="6159" width="10.42578125" style="1" customWidth="1"/>
    <col min="6160" max="6160" width="7" style="1" customWidth="1"/>
    <col min="6161" max="6396" width="9.140625" style="1"/>
    <col min="6397" max="6397" width="17.28515625" style="1" customWidth="1"/>
    <col min="6398" max="6398" width="6.7109375" style="1" bestFit="1" customWidth="1"/>
    <col min="6399" max="6399" width="7.42578125" style="1" bestFit="1" customWidth="1"/>
    <col min="6400" max="6400" width="5.85546875" style="1" bestFit="1" customWidth="1"/>
    <col min="6401" max="6402" width="7.42578125" style="1" bestFit="1" customWidth="1"/>
    <col min="6403" max="6403" width="5.85546875" style="1" bestFit="1" customWidth="1"/>
    <col min="6404" max="6404" width="7.42578125" style="1" bestFit="1" customWidth="1"/>
    <col min="6405" max="6405" width="8.28515625" style="1" bestFit="1" customWidth="1"/>
    <col min="6406" max="6406" width="6.7109375" style="1" bestFit="1" customWidth="1"/>
    <col min="6407" max="6407" width="5.85546875" style="1" bestFit="1" customWidth="1"/>
    <col min="6408" max="6408" width="6.7109375" style="1" bestFit="1" customWidth="1"/>
    <col min="6409" max="6409" width="5.140625" style="1" bestFit="1" customWidth="1"/>
    <col min="6410" max="6410" width="5.85546875" style="1" bestFit="1" customWidth="1"/>
    <col min="6411" max="6411" width="5.140625" style="1" bestFit="1" customWidth="1"/>
    <col min="6412" max="6412" width="5" style="1" bestFit="1" customWidth="1"/>
    <col min="6413" max="6413" width="0" style="1" hidden="1" customWidth="1"/>
    <col min="6414" max="6414" width="2.7109375" style="1" customWidth="1"/>
    <col min="6415" max="6415" width="10.42578125" style="1" customWidth="1"/>
    <col min="6416" max="6416" width="7" style="1" customWidth="1"/>
    <col min="6417" max="6652" width="9.140625" style="1"/>
    <col min="6653" max="6653" width="17.28515625" style="1" customWidth="1"/>
    <col min="6654" max="6654" width="6.7109375" style="1" bestFit="1" customWidth="1"/>
    <col min="6655" max="6655" width="7.42578125" style="1" bestFit="1" customWidth="1"/>
    <col min="6656" max="6656" width="5.85546875" style="1" bestFit="1" customWidth="1"/>
    <col min="6657" max="6658" width="7.42578125" style="1" bestFit="1" customWidth="1"/>
    <col min="6659" max="6659" width="5.85546875" style="1" bestFit="1" customWidth="1"/>
    <col min="6660" max="6660" width="7.42578125" style="1" bestFit="1" customWidth="1"/>
    <col min="6661" max="6661" width="8.28515625" style="1" bestFit="1" customWidth="1"/>
    <col min="6662" max="6662" width="6.7109375" style="1" bestFit="1" customWidth="1"/>
    <col min="6663" max="6663" width="5.85546875" style="1" bestFit="1" customWidth="1"/>
    <col min="6664" max="6664" width="6.7109375" style="1" bestFit="1" customWidth="1"/>
    <col min="6665" max="6665" width="5.140625" style="1" bestFit="1" customWidth="1"/>
    <col min="6666" max="6666" width="5.85546875" style="1" bestFit="1" customWidth="1"/>
    <col min="6667" max="6667" width="5.140625" style="1" bestFit="1" customWidth="1"/>
    <col min="6668" max="6668" width="5" style="1" bestFit="1" customWidth="1"/>
    <col min="6669" max="6669" width="0" style="1" hidden="1" customWidth="1"/>
    <col min="6670" max="6670" width="2.7109375" style="1" customWidth="1"/>
    <col min="6671" max="6671" width="10.42578125" style="1" customWidth="1"/>
    <col min="6672" max="6672" width="7" style="1" customWidth="1"/>
    <col min="6673" max="6908" width="9.140625" style="1"/>
    <col min="6909" max="6909" width="17.28515625" style="1" customWidth="1"/>
    <col min="6910" max="6910" width="6.7109375" style="1" bestFit="1" customWidth="1"/>
    <col min="6911" max="6911" width="7.42578125" style="1" bestFit="1" customWidth="1"/>
    <col min="6912" max="6912" width="5.85546875" style="1" bestFit="1" customWidth="1"/>
    <col min="6913" max="6914" width="7.42578125" style="1" bestFit="1" customWidth="1"/>
    <col min="6915" max="6915" width="5.85546875" style="1" bestFit="1" customWidth="1"/>
    <col min="6916" max="6916" width="7.42578125" style="1" bestFit="1" customWidth="1"/>
    <col min="6917" max="6917" width="8.28515625" style="1" bestFit="1" customWidth="1"/>
    <col min="6918" max="6918" width="6.7109375" style="1" bestFit="1" customWidth="1"/>
    <col min="6919" max="6919" width="5.85546875" style="1" bestFit="1" customWidth="1"/>
    <col min="6920" max="6920" width="6.7109375" style="1" bestFit="1" customWidth="1"/>
    <col min="6921" max="6921" width="5.140625" style="1" bestFit="1" customWidth="1"/>
    <col min="6922" max="6922" width="5.85546875" style="1" bestFit="1" customWidth="1"/>
    <col min="6923" max="6923" width="5.140625" style="1" bestFit="1" customWidth="1"/>
    <col min="6924" max="6924" width="5" style="1" bestFit="1" customWidth="1"/>
    <col min="6925" max="6925" width="0" style="1" hidden="1" customWidth="1"/>
    <col min="6926" max="6926" width="2.7109375" style="1" customWidth="1"/>
    <col min="6927" max="6927" width="10.42578125" style="1" customWidth="1"/>
    <col min="6928" max="6928" width="7" style="1" customWidth="1"/>
    <col min="6929" max="7164" width="9.140625" style="1"/>
    <col min="7165" max="7165" width="17.28515625" style="1" customWidth="1"/>
    <col min="7166" max="7166" width="6.7109375" style="1" bestFit="1" customWidth="1"/>
    <col min="7167" max="7167" width="7.42578125" style="1" bestFit="1" customWidth="1"/>
    <col min="7168" max="7168" width="5.85546875" style="1" bestFit="1" customWidth="1"/>
    <col min="7169" max="7170" width="7.42578125" style="1" bestFit="1" customWidth="1"/>
    <col min="7171" max="7171" width="5.85546875" style="1" bestFit="1" customWidth="1"/>
    <col min="7172" max="7172" width="7.42578125" style="1" bestFit="1" customWidth="1"/>
    <col min="7173" max="7173" width="8.28515625" style="1" bestFit="1" customWidth="1"/>
    <col min="7174" max="7174" width="6.7109375" style="1" bestFit="1" customWidth="1"/>
    <col min="7175" max="7175" width="5.85546875" style="1" bestFit="1" customWidth="1"/>
    <col min="7176" max="7176" width="6.7109375" style="1" bestFit="1" customWidth="1"/>
    <col min="7177" max="7177" width="5.140625" style="1" bestFit="1" customWidth="1"/>
    <col min="7178" max="7178" width="5.85546875" style="1" bestFit="1" customWidth="1"/>
    <col min="7179" max="7179" width="5.140625" style="1" bestFit="1" customWidth="1"/>
    <col min="7180" max="7180" width="5" style="1" bestFit="1" customWidth="1"/>
    <col min="7181" max="7181" width="0" style="1" hidden="1" customWidth="1"/>
    <col min="7182" max="7182" width="2.7109375" style="1" customWidth="1"/>
    <col min="7183" max="7183" width="10.42578125" style="1" customWidth="1"/>
    <col min="7184" max="7184" width="7" style="1" customWidth="1"/>
    <col min="7185" max="7420" width="9.140625" style="1"/>
    <col min="7421" max="7421" width="17.28515625" style="1" customWidth="1"/>
    <col min="7422" max="7422" width="6.7109375" style="1" bestFit="1" customWidth="1"/>
    <col min="7423" max="7423" width="7.42578125" style="1" bestFit="1" customWidth="1"/>
    <col min="7424" max="7424" width="5.85546875" style="1" bestFit="1" customWidth="1"/>
    <col min="7425" max="7426" width="7.42578125" style="1" bestFit="1" customWidth="1"/>
    <col min="7427" max="7427" width="5.85546875" style="1" bestFit="1" customWidth="1"/>
    <col min="7428" max="7428" width="7.42578125" style="1" bestFit="1" customWidth="1"/>
    <col min="7429" max="7429" width="8.28515625" style="1" bestFit="1" customWidth="1"/>
    <col min="7430" max="7430" width="6.7109375" style="1" bestFit="1" customWidth="1"/>
    <col min="7431" max="7431" width="5.85546875" style="1" bestFit="1" customWidth="1"/>
    <col min="7432" max="7432" width="6.7109375" style="1" bestFit="1" customWidth="1"/>
    <col min="7433" max="7433" width="5.140625" style="1" bestFit="1" customWidth="1"/>
    <col min="7434" max="7434" width="5.85546875" style="1" bestFit="1" customWidth="1"/>
    <col min="7435" max="7435" width="5.140625" style="1" bestFit="1" customWidth="1"/>
    <col min="7436" max="7436" width="5" style="1" bestFit="1" customWidth="1"/>
    <col min="7437" max="7437" width="0" style="1" hidden="1" customWidth="1"/>
    <col min="7438" max="7438" width="2.7109375" style="1" customWidth="1"/>
    <col min="7439" max="7439" width="10.42578125" style="1" customWidth="1"/>
    <col min="7440" max="7440" width="7" style="1" customWidth="1"/>
    <col min="7441" max="7676" width="9.140625" style="1"/>
    <col min="7677" max="7677" width="17.28515625" style="1" customWidth="1"/>
    <col min="7678" max="7678" width="6.7109375" style="1" bestFit="1" customWidth="1"/>
    <col min="7679" max="7679" width="7.42578125" style="1" bestFit="1" customWidth="1"/>
    <col min="7680" max="7680" width="5.85546875" style="1" bestFit="1" customWidth="1"/>
    <col min="7681" max="7682" width="7.42578125" style="1" bestFit="1" customWidth="1"/>
    <col min="7683" max="7683" width="5.85546875" style="1" bestFit="1" customWidth="1"/>
    <col min="7684" max="7684" width="7.42578125" style="1" bestFit="1" customWidth="1"/>
    <col min="7685" max="7685" width="8.28515625" style="1" bestFit="1" customWidth="1"/>
    <col min="7686" max="7686" width="6.7109375" style="1" bestFit="1" customWidth="1"/>
    <col min="7687" max="7687" width="5.85546875" style="1" bestFit="1" customWidth="1"/>
    <col min="7688" max="7688" width="6.7109375" style="1" bestFit="1" customWidth="1"/>
    <col min="7689" max="7689" width="5.140625" style="1" bestFit="1" customWidth="1"/>
    <col min="7690" max="7690" width="5.85546875" style="1" bestFit="1" customWidth="1"/>
    <col min="7691" max="7691" width="5.140625" style="1" bestFit="1" customWidth="1"/>
    <col min="7692" max="7692" width="5" style="1" bestFit="1" customWidth="1"/>
    <col min="7693" max="7693" width="0" style="1" hidden="1" customWidth="1"/>
    <col min="7694" max="7694" width="2.7109375" style="1" customWidth="1"/>
    <col min="7695" max="7695" width="10.42578125" style="1" customWidth="1"/>
    <col min="7696" max="7696" width="7" style="1" customWidth="1"/>
    <col min="7697" max="7932" width="9.140625" style="1"/>
    <col min="7933" max="7933" width="17.28515625" style="1" customWidth="1"/>
    <col min="7934" max="7934" width="6.7109375" style="1" bestFit="1" customWidth="1"/>
    <col min="7935" max="7935" width="7.42578125" style="1" bestFit="1" customWidth="1"/>
    <col min="7936" max="7936" width="5.85546875" style="1" bestFit="1" customWidth="1"/>
    <col min="7937" max="7938" width="7.42578125" style="1" bestFit="1" customWidth="1"/>
    <col min="7939" max="7939" width="5.85546875" style="1" bestFit="1" customWidth="1"/>
    <col min="7940" max="7940" width="7.42578125" style="1" bestFit="1" customWidth="1"/>
    <col min="7941" max="7941" width="8.28515625" style="1" bestFit="1" customWidth="1"/>
    <col min="7942" max="7942" width="6.7109375" style="1" bestFit="1" customWidth="1"/>
    <col min="7943" max="7943" width="5.85546875" style="1" bestFit="1" customWidth="1"/>
    <col min="7944" max="7944" width="6.7109375" style="1" bestFit="1" customWidth="1"/>
    <col min="7945" max="7945" width="5.140625" style="1" bestFit="1" customWidth="1"/>
    <col min="7946" max="7946" width="5.85546875" style="1" bestFit="1" customWidth="1"/>
    <col min="7947" max="7947" width="5.140625" style="1" bestFit="1" customWidth="1"/>
    <col min="7948" max="7948" width="5" style="1" bestFit="1" customWidth="1"/>
    <col min="7949" max="7949" width="0" style="1" hidden="1" customWidth="1"/>
    <col min="7950" max="7950" width="2.7109375" style="1" customWidth="1"/>
    <col min="7951" max="7951" width="10.42578125" style="1" customWidth="1"/>
    <col min="7952" max="7952" width="7" style="1" customWidth="1"/>
    <col min="7953" max="8188" width="9.140625" style="1"/>
    <col min="8189" max="8189" width="17.28515625" style="1" customWidth="1"/>
    <col min="8190" max="8190" width="6.7109375" style="1" bestFit="1" customWidth="1"/>
    <col min="8191" max="8191" width="7.42578125" style="1" bestFit="1" customWidth="1"/>
    <col min="8192" max="8192" width="5.85546875" style="1" bestFit="1" customWidth="1"/>
    <col min="8193" max="8194" width="7.42578125" style="1" bestFit="1" customWidth="1"/>
    <col min="8195" max="8195" width="5.85546875" style="1" bestFit="1" customWidth="1"/>
    <col min="8196" max="8196" width="7.42578125" style="1" bestFit="1" customWidth="1"/>
    <col min="8197" max="8197" width="8.28515625" style="1" bestFit="1" customWidth="1"/>
    <col min="8198" max="8198" width="6.7109375" style="1" bestFit="1" customWidth="1"/>
    <col min="8199" max="8199" width="5.85546875" style="1" bestFit="1" customWidth="1"/>
    <col min="8200" max="8200" width="6.7109375" style="1" bestFit="1" customWidth="1"/>
    <col min="8201" max="8201" width="5.140625" style="1" bestFit="1" customWidth="1"/>
    <col min="8202" max="8202" width="5.85546875" style="1" bestFit="1" customWidth="1"/>
    <col min="8203" max="8203" width="5.140625" style="1" bestFit="1" customWidth="1"/>
    <col min="8204" max="8204" width="5" style="1" bestFit="1" customWidth="1"/>
    <col min="8205" max="8205" width="0" style="1" hidden="1" customWidth="1"/>
    <col min="8206" max="8206" width="2.7109375" style="1" customWidth="1"/>
    <col min="8207" max="8207" width="10.42578125" style="1" customWidth="1"/>
    <col min="8208" max="8208" width="7" style="1" customWidth="1"/>
    <col min="8209" max="8444" width="9.140625" style="1"/>
    <col min="8445" max="8445" width="17.28515625" style="1" customWidth="1"/>
    <col min="8446" max="8446" width="6.7109375" style="1" bestFit="1" customWidth="1"/>
    <col min="8447" max="8447" width="7.42578125" style="1" bestFit="1" customWidth="1"/>
    <col min="8448" max="8448" width="5.85546875" style="1" bestFit="1" customWidth="1"/>
    <col min="8449" max="8450" width="7.42578125" style="1" bestFit="1" customWidth="1"/>
    <col min="8451" max="8451" width="5.85546875" style="1" bestFit="1" customWidth="1"/>
    <col min="8452" max="8452" width="7.42578125" style="1" bestFit="1" customWidth="1"/>
    <col min="8453" max="8453" width="8.28515625" style="1" bestFit="1" customWidth="1"/>
    <col min="8454" max="8454" width="6.7109375" style="1" bestFit="1" customWidth="1"/>
    <col min="8455" max="8455" width="5.85546875" style="1" bestFit="1" customWidth="1"/>
    <col min="8456" max="8456" width="6.7109375" style="1" bestFit="1" customWidth="1"/>
    <col min="8457" max="8457" width="5.140625" style="1" bestFit="1" customWidth="1"/>
    <col min="8458" max="8458" width="5.85546875" style="1" bestFit="1" customWidth="1"/>
    <col min="8459" max="8459" width="5.140625" style="1" bestFit="1" customWidth="1"/>
    <col min="8460" max="8460" width="5" style="1" bestFit="1" customWidth="1"/>
    <col min="8461" max="8461" width="0" style="1" hidden="1" customWidth="1"/>
    <col min="8462" max="8462" width="2.7109375" style="1" customWidth="1"/>
    <col min="8463" max="8463" width="10.42578125" style="1" customWidth="1"/>
    <col min="8464" max="8464" width="7" style="1" customWidth="1"/>
    <col min="8465" max="8700" width="9.140625" style="1"/>
    <col min="8701" max="8701" width="17.28515625" style="1" customWidth="1"/>
    <col min="8702" max="8702" width="6.7109375" style="1" bestFit="1" customWidth="1"/>
    <col min="8703" max="8703" width="7.42578125" style="1" bestFit="1" customWidth="1"/>
    <col min="8704" max="8704" width="5.85546875" style="1" bestFit="1" customWidth="1"/>
    <col min="8705" max="8706" width="7.42578125" style="1" bestFit="1" customWidth="1"/>
    <col min="8707" max="8707" width="5.85546875" style="1" bestFit="1" customWidth="1"/>
    <col min="8708" max="8708" width="7.42578125" style="1" bestFit="1" customWidth="1"/>
    <col min="8709" max="8709" width="8.28515625" style="1" bestFit="1" customWidth="1"/>
    <col min="8710" max="8710" width="6.7109375" style="1" bestFit="1" customWidth="1"/>
    <col min="8711" max="8711" width="5.85546875" style="1" bestFit="1" customWidth="1"/>
    <col min="8712" max="8712" width="6.7109375" style="1" bestFit="1" customWidth="1"/>
    <col min="8713" max="8713" width="5.140625" style="1" bestFit="1" customWidth="1"/>
    <col min="8714" max="8714" width="5.85546875" style="1" bestFit="1" customWidth="1"/>
    <col min="8715" max="8715" width="5.140625" style="1" bestFit="1" customWidth="1"/>
    <col min="8716" max="8716" width="5" style="1" bestFit="1" customWidth="1"/>
    <col min="8717" max="8717" width="0" style="1" hidden="1" customWidth="1"/>
    <col min="8718" max="8718" width="2.7109375" style="1" customWidth="1"/>
    <col min="8719" max="8719" width="10.42578125" style="1" customWidth="1"/>
    <col min="8720" max="8720" width="7" style="1" customWidth="1"/>
    <col min="8721" max="8956" width="9.140625" style="1"/>
    <col min="8957" max="8957" width="17.28515625" style="1" customWidth="1"/>
    <col min="8958" max="8958" width="6.7109375" style="1" bestFit="1" customWidth="1"/>
    <col min="8959" max="8959" width="7.42578125" style="1" bestFit="1" customWidth="1"/>
    <col min="8960" max="8960" width="5.85546875" style="1" bestFit="1" customWidth="1"/>
    <col min="8961" max="8962" width="7.42578125" style="1" bestFit="1" customWidth="1"/>
    <col min="8963" max="8963" width="5.85546875" style="1" bestFit="1" customWidth="1"/>
    <col min="8964" max="8964" width="7.42578125" style="1" bestFit="1" customWidth="1"/>
    <col min="8965" max="8965" width="8.28515625" style="1" bestFit="1" customWidth="1"/>
    <col min="8966" max="8966" width="6.7109375" style="1" bestFit="1" customWidth="1"/>
    <col min="8967" max="8967" width="5.85546875" style="1" bestFit="1" customWidth="1"/>
    <col min="8968" max="8968" width="6.7109375" style="1" bestFit="1" customWidth="1"/>
    <col min="8969" max="8969" width="5.140625" style="1" bestFit="1" customWidth="1"/>
    <col min="8970" max="8970" width="5.85546875" style="1" bestFit="1" customWidth="1"/>
    <col min="8971" max="8971" width="5.140625" style="1" bestFit="1" customWidth="1"/>
    <col min="8972" max="8972" width="5" style="1" bestFit="1" customWidth="1"/>
    <col min="8973" max="8973" width="0" style="1" hidden="1" customWidth="1"/>
    <col min="8974" max="8974" width="2.7109375" style="1" customWidth="1"/>
    <col min="8975" max="8975" width="10.42578125" style="1" customWidth="1"/>
    <col min="8976" max="8976" width="7" style="1" customWidth="1"/>
    <col min="8977" max="9212" width="9.140625" style="1"/>
    <col min="9213" max="9213" width="17.28515625" style="1" customWidth="1"/>
    <col min="9214" max="9214" width="6.7109375" style="1" bestFit="1" customWidth="1"/>
    <col min="9215" max="9215" width="7.42578125" style="1" bestFit="1" customWidth="1"/>
    <col min="9216" max="9216" width="5.85546875" style="1" bestFit="1" customWidth="1"/>
    <col min="9217" max="9218" width="7.42578125" style="1" bestFit="1" customWidth="1"/>
    <col min="9219" max="9219" width="5.85546875" style="1" bestFit="1" customWidth="1"/>
    <col min="9220" max="9220" width="7.42578125" style="1" bestFit="1" customWidth="1"/>
    <col min="9221" max="9221" width="8.28515625" style="1" bestFit="1" customWidth="1"/>
    <col min="9222" max="9222" width="6.7109375" style="1" bestFit="1" customWidth="1"/>
    <col min="9223" max="9223" width="5.85546875" style="1" bestFit="1" customWidth="1"/>
    <col min="9224" max="9224" width="6.7109375" style="1" bestFit="1" customWidth="1"/>
    <col min="9225" max="9225" width="5.140625" style="1" bestFit="1" customWidth="1"/>
    <col min="9226" max="9226" width="5.85546875" style="1" bestFit="1" customWidth="1"/>
    <col min="9227" max="9227" width="5.140625" style="1" bestFit="1" customWidth="1"/>
    <col min="9228" max="9228" width="5" style="1" bestFit="1" customWidth="1"/>
    <col min="9229" max="9229" width="0" style="1" hidden="1" customWidth="1"/>
    <col min="9230" max="9230" width="2.7109375" style="1" customWidth="1"/>
    <col min="9231" max="9231" width="10.42578125" style="1" customWidth="1"/>
    <col min="9232" max="9232" width="7" style="1" customWidth="1"/>
    <col min="9233" max="9468" width="9.140625" style="1"/>
    <col min="9469" max="9469" width="17.28515625" style="1" customWidth="1"/>
    <col min="9470" max="9470" width="6.7109375" style="1" bestFit="1" customWidth="1"/>
    <col min="9471" max="9471" width="7.42578125" style="1" bestFit="1" customWidth="1"/>
    <col min="9472" max="9472" width="5.85546875" style="1" bestFit="1" customWidth="1"/>
    <col min="9473" max="9474" width="7.42578125" style="1" bestFit="1" customWidth="1"/>
    <col min="9475" max="9475" width="5.85546875" style="1" bestFit="1" customWidth="1"/>
    <col min="9476" max="9476" width="7.42578125" style="1" bestFit="1" customWidth="1"/>
    <col min="9477" max="9477" width="8.28515625" style="1" bestFit="1" customWidth="1"/>
    <col min="9478" max="9478" width="6.7109375" style="1" bestFit="1" customWidth="1"/>
    <col min="9479" max="9479" width="5.85546875" style="1" bestFit="1" customWidth="1"/>
    <col min="9480" max="9480" width="6.7109375" style="1" bestFit="1" customWidth="1"/>
    <col min="9481" max="9481" width="5.140625" style="1" bestFit="1" customWidth="1"/>
    <col min="9482" max="9482" width="5.85546875" style="1" bestFit="1" customWidth="1"/>
    <col min="9483" max="9483" width="5.140625" style="1" bestFit="1" customWidth="1"/>
    <col min="9484" max="9484" width="5" style="1" bestFit="1" customWidth="1"/>
    <col min="9485" max="9485" width="0" style="1" hidden="1" customWidth="1"/>
    <col min="9486" max="9486" width="2.7109375" style="1" customWidth="1"/>
    <col min="9487" max="9487" width="10.42578125" style="1" customWidth="1"/>
    <col min="9488" max="9488" width="7" style="1" customWidth="1"/>
    <col min="9489" max="9724" width="9.140625" style="1"/>
    <col min="9725" max="9725" width="17.28515625" style="1" customWidth="1"/>
    <col min="9726" max="9726" width="6.7109375" style="1" bestFit="1" customWidth="1"/>
    <col min="9727" max="9727" width="7.42578125" style="1" bestFit="1" customWidth="1"/>
    <col min="9728" max="9728" width="5.85546875" style="1" bestFit="1" customWidth="1"/>
    <col min="9729" max="9730" width="7.42578125" style="1" bestFit="1" customWidth="1"/>
    <col min="9731" max="9731" width="5.85546875" style="1" bestFit="1" customWidth="1"/>
    <col min="9732" max="9732" width="7.42578125" style="1" bestFit="1" customWidth="1"/>
    <col min="9733" max="9733" width="8.28515625" style="1" bestFit="1" customWidth="1"/>
    <col min="9734" max="9734" width="6.7109375" style="1" bestFit="1" customWidth="1"/>
    <col min="9735" max="9735" width="5.85546875" style="1" bestFit="1" customWidth="1"/>
    <col min="9736" max="9736" width="6.7109375" style="1" bestFit="1" customWidth="1"/>
    <col min="9737" max="9737" width="5.140625" style="1" bestFit="1" customWidth="1"/>
    <col min="9738" max="9738" width="5.85546875" style="1" bestFit="1" customWidth="1"/>
    <col min="9739" max="9739" width="5.140625" style="1" bestFit="1" customWidth="1"/>
    <col min="9740" max="9740" width="5" style="1" bestFit="1" customWidth="1"/>
    <col min="9741" max="9741" width="0" style="1" hidden="1" customWidth="1"/>
    <col min="9742" max="9742" width="2.7109375" style="1" customWidth="1"/>
    <col min="9743" max="9743" width="10.42578125" style="1" customWidth="1"/>
    <col min="9744" max="9744" width="7" style="1" customWidth="1"/>
    <col min="9745" max="9980" width="9.140625" style="1"/>
    <col min="9981" max="9981" width="17.28515625" style="1" customWidth="1"/>
    <col min="9982" max="9982" width="6.7109375" style="1" bestFit="1" customWidth="1"/>
    <col min="9983" max="9983" width="7.42578125" style="1" bestFit="1" customWidth="1"/>
    <col min="9984" max="9984" width="5.85546875" style="1" bestFit="1" customWidth="1"/>
    <col min="9985" max="9986" width="7.42578125" style="1" bestFit="1" customWidth="1"/>
    <col min="9987" max="9987" width="5.85546875" style="1" bestFit="1" customWidth="1"/>
    <col min="9988" max="9988" width="7.42578125" style="1" bestFit="1" customWidth="1"/>
    <col min="9989" max="9989" width="8.28515625" style="1" bestFit="1" customWidth="1"/>
    <col min="9990" max="9990" width="6.7109375" style="1" bestFit="1" customWidth="1"/>
    <col min="9991" max="9991" width="5.85546875" style="1" bestFit="1" customWidth="1"/>
    <col min="9992" max="9992" width="6.7109375" style="1" bestFit="1" customWidth="1"/>
    <col min="9993" max="9993" width="5.140625" style="1" bestFit="1" customWidth="1"/>
    <col min="9994" max="9994" width="5.85546875" style="1" bestFit="1" customWidth="1"/>
    <col min="9995" max="9995" width="5.140625" style="1" bestFit="1" customWidth="1"/>
    <col min="9996" max="9996" width="5" style="1" bestFit="1" customWidth="1"/>
    <col min="9997" max="9997" width="0" style="1" hidden="1" customWidth="1"/>
    <col min="9998" max="9998" width="2.7109375" style="1" customWidth="1"/>
    <col min="9999" max="9999" width="10.42578125" style="1" customWidth="1"/>
    <col min="10000" max="10000" width="7" style="1" customWidth="1"/>
    <col min="10001" max="10236" width="9.140625" style="1"/>
    <col min="10237" max="10237" width="17.28515625" style="1" customWidth="1"/>
    <col min="10238" max="10238" width="6.7109375" style="1" bestFit="1" customWidth="1"/>
    <col min="10239" max="10239" width="7.42578125" style="1" bestFit="1" customWidth="1"/>
    <col min="10240" max="10240" width="5.85546875" style="1" bestFit="1" customWidth="1"/>
    <col min="10241" max="10242" width="7.42578125" style="1" bestFit="1" customWidth="1"/>
    <col min="10243" max="10243" width="5.85546875" style="1" bestFit="1" customWidth="1"/>
    <col min="10244" max="10244" width="7.42578125" style="1" bestFit="1" customWidth="1"/>
    <col min="10245" max="10245" width="8.28515625" style="1" bestFit="1" customWidth="1"/>
    <col min="10246" max="10246" width="6.7109375" style="1" bestFit="1" customWidth="1"/>
    <col min="10247" max="10247" width="5.85546875" style="1" bestFit="1" customWidth="1"/>
    <col min="10248" max="10248" width="6.7109375" style="1" bestFit="1" customWidth="1"/>
    <col min="10249" max="10249" width="5.140625" style="1" bestFit="1" customWidth="1"/>
    <col min="10250" max="10250" width="5.85546875" style="1" bestFit="1" customWidth="1"/>
    <col min="10251" max="10251" width="5.140625" style="1" bestFit="1" customWidth="1"/>
    <col min="10252" max="10252" width="5" style="1" bestFit="1" customWidth="1"/>
    <col min="10253" max="10253" width="0" style="1" hidden="1" customWidth="1"/>
    <col min="10254" max="10254" width="2.7109375" style="1" customWidth="1"/>
    <col min="10255" max="10255" width="10.42578125" style="1" customWidth="1"/>
    <col min="10256" max="10256" width="7" style="1" customWidth="1"/>
    <col min="10257" max="10492" width="9.140625" style="1"/>
    <col min="10493" max="10493" width="17.28515625" style="1" customWidth="1"/>
    <col min="10494" max="10494" width="6.7109375" style="1" bestFit="1" customWidth="1"/>
    <col min="10495" max="10495" width="7.42578125" style="1" bestFit="1" customWidth="1"/>
    <col min="10496" max="10496" width="5.85546875" style="1" bestFit="1" customWidth="1"/>
    <col min="10497" max="10498" width="7.42578125" style="1" bestFit="1" customWidth="1"/>
    <col min="10499" max="10499" width="5.85546875" style="1" bestFit="1" customWidth="1"/>
    <col min="10500" max="10500" width="7.42578125" style="1" bestFit="1" customWidth="1"/>
    <col min="10501" max="10501" width="8.28515625" style="1" bestFit="1" customWidth="1"/>
    <col min="10502" max="10502" width="6.7109375" style="1" bestFit="1" customWidth="1"/>
    <col min="10503" max="10503" width="5.85546875" style="1" bestFit="1" customWidth="1"/>
    <col min="10504" max="10504" width="6.7109375" style="1" bestFit="1" customWidth="1"/>
    <col min="10505" max="10505" width="5.140625" style="1" bestFit="1" customWidth="1"/>
    <col min="10506" max="10506" width="5.85546875" style="1" bestFit="1" customWidth="1"/>
    <col min="10507" max="10507" width="5.140625" style="1" bestFit="1" customWidth="1"/>
    <col min="10508" max="10508" width="5" style="1" bestFit="1" customWidth="1"/>
    <col min="10509" max="10509" width="0" style="1" hidden="1" customWidth="1"/>
    <col min="10510" max="10510" width="2.7109375" style="1" customWidth="1"/>
    <col min="10511" max="10511" width="10.42578125" style="1" customWidth="1"/>
    <col min="10512" max="10512" width="7" style="1" customWidth="1"/>
    <col min="10513" max="10748" width="9.140625" style="1"/>
    <col min="10749" max="10749" width="17.28515625" style="1" customWidth="1"/>
    <col min="10750" max="10750" width="6.7109375" style="1" bestFit="1" customWidth="1"/>
    <col min="10751" max="10751" width="7.42578125" style="1" bestFit="1" customWidth="1"/>
    <col min="10752" max="10752" width="5.85546875" style="1" bestFit="1" customWidth="1"/>
    <col min="10753" max="10754" width="7.42578125" style="1" bestFit="1" customWidth="1"/>
    <col min="10755" max="10755" width="5.85546875" style="1" bestFit="1" customWidth="1"/>
    <col min="10756" max="10756" width="7.42578125" style="1" bestFit="1" customWidth="1"/>
    <col min="10757" max="10757" width="8.28515625" style="1" bestFit="1" customWidth="1"/>
    <col min="10758" max="10758" width="6.7109375" style="1" bestFit="1" customWidth="1"/>
    <col min="10759" max="10759" width="5.85546875" style="1" bestFit="1" customWidth="1"/>
    <col min="10760" max="10760" width="6.7109375" style="1" bestFit="1" customWidth="1"/>
    <col min="10761" max="10761" width="5.140625" style="1" bestFit="1" customWidth="1"/>
    <col min="10762" max="10762" width="5.85546875" style="1" bestFit="1" customWidth="1"/>
    <col min="10763" max="10763" width="5.140625" style="1" bestFit="1" customWidth="1"/>
    <col min="10764" max="10764" width="5" style="1" bestFit="1" customWidth="1"/>
    <col min="10765" max="10765" width="0" style="1" hidden="1" customWidth="1"/>
    <col min="10766" max="10766" width="2.7109375" style="1" customWidth="1"/>
    <col min="10767" max="10767" width="10.42578125" style="1" customWidth="1"/>
    <col min="10768" max="10768" width="7" style="1" customWidth="1"/>
    <col min="10769" max="11004" width="9.140625" style="1"/>
    <col min="11005" max="11005" width="17.28515625" style="1" customWidth="1"/>
    <col min="11006" max="11006" width="6.7109375" style="1" bestFit="1" customWidth="1"/>
    <col min="11007" max="11007" width="7.42578125" style="1" bestFit="1" customWidth="1"/>
    <col min="11008" max="11008" width="5.85546875" style="1" bestFit="1" customWidth="1"/>
    <col min="11009" max="11010" width="7.42578125" style="1" bestFit="1" customWidth="1"/>
    <col min="11011" max="11011" width="5.85546875" style="1" bestFit="1" customWidth="1"/>
    <col min="11012" max="11012" width="7.42578125" style="1" bestFit="1" customWidth="1"/>
    <col min="11013" max="11013" width="8.28515625" style="1" bestFit="1" customWidth="1"/>
    <col min="11014" max="11014" width="6.7109375" style="1" bestFit="1" customWidth="1"/>
    <col min="11015" max="11015" width="5.85546875" style="1" bestFit="1" customWidth="1"/>
    <col min="11016" max="11016" width="6.7109375" style="1" bestFit="1" customWidth="1"/>
    <col min="11017" max="11017" width="5.140625" style="1" bestFit="1" customWidth="1"/>
    <col min="11018" max="11018" width="5.85546875" style="1" bestFit="1" customWidth="1"/>
    <col min="11019" max="11019" width="5.140625" style="1" bestFit="1" customWidth="1"/>
    <col min="11020" max="11020" width="5" style="1" bestFit="1" customWidth="1"/>
    <col min="11021" max="11021" width="0" style="1" hidden="1" customWidth="1"/>
    <col min="11022" max="11022" width="2.7109375" style="1" customWidth="1"/>
    <col min="11023" max="11023" width="10.42578125" style="1" customWidth="1"/>
    <col min="11024" max="11024" width="7" style="1" customWidth="1"/>
    <col min="11025" max="11260" width="9.140625" style="1"/>
    <col min="11261" max="11261" width="17.28515625" style="1" customWidth="1"/>
    <col min="11262" max="11262" width="6.7109375" style="1" bestFit="1" customWidth="1"/>
    <col min="11263" max="11263" width="7.42578125" style="1" bestFit="1" customWidth="1"/>
    <col min="11264" max="11264" width="5.85546875" style="1" bestFit="1" customWidth="1"/>
    <col min="11265" max="11266" width="7.42578125" style="1" bestFit="1" customWidth="1"/>
    <col min="11267" max="11267" width="5.85546875" style="1" bestFit="1" customWidth="1"/>
    <col min="11268" max="11268" width="7.42578125" style="1" bestFit="1" customWidth="1"/>
    <col min="11269" max="11269" width="8.28515625" style="1" bestFit="1" customWidth="1"/>
    <col min="11270" max="11270" width="6.7109375" style="1" bestFit="1" customWidth="1"/>
    <col min="11271" max="11271" width="5.85546875" style="1" bestFit="1" customWidth="1"/>
    <col min="11272" max="11272" width="6.7109375" style="1" bestFit="1" customWidth="1"/>
    <col min="11273" max="11273" width="5.140625" style="1" bestFit="1" customWidth="1"/>
    <col min="11274" max="11274" width="5.85546875" style="1" bestFit="1" customWidth="1"/>
    <col min="11275" max="11275" width="5.140625" style="1" bestFit="1" customWidth="1"/>
    <col min="11276" max="11276" width="5" style="1" bestFit="1" customWidth="1"/>
    <col min="11277" max="11277" width="0" style="1" hidden="1" customWidth="1"/>
    <col min="11278" max="11278" width="2.7109375" style="1" customWidth="1"/>
    <col min="11279" max="11279" width="10.42578125" style="1" customWidth="1"/>
    <col min="11280" max="11280" width="7" style="1" customWidth="1"/>
    <col min="11281" max="11516" width="9.140625" style="1"/>
    <col min="11517" max="11517" width="17.28515625" style="1" customWidth="1"/>
    <col min="11518" max="11518" width="6.7109375" style="1" bestFit="1" customWidth="1"/>
    <col min="11519" max="11519" width="7.42578125" style="1" bestFit="1" customWidth="1"/>
    <col min="11520" max="11520" width="5.85546875" style="1" bestFit="1" customWidth="1"/>
    <col min="11521" max="11522" width="7.42578125" style="1" bestFit="1" customWidth="1"/>
    <col min="11523" max="11523" width="5.85546875" style="1" bestFit="1" customWidth="1"/>
    <col min="11524" max="11524" width="7.42578125" style="1" bestFit="1" customWidth="1"/>
    <col min="11525" max="11525" width="8.28515625" style="1" bestFit="1" customWidth="1"/>
    <col min="11526" max="11526" width="6.7109375" style="1" bestFit="1" customWidth="1"/>
    <col min="11527" max="11527" width="5.85546875" style="1" bestFit="1" customWidth="1"/>
    <col min="11528" max="11528" width="6.7109375" style="1" bestFit="1" customWidth="1"/>
    <col min="11529" max="11529" width="5.140625" style="1" bestFit="1" customWidth="1"/>
    <col min="11530" max="11530" width="5.85546875" style="1" bestFit="1" customWidth="1"/>
    <col min="11531" max="11531" width="5.140625" style="1" bestFit="1" customWidth="1"/>
    <col min="11532" max="11532" width="5" style="1" bestFit="1" customWidth="1"/>
    <col min="11533" max="11533" width="0" style="1" hidden="1" customWidth="1"/>
    <col min="11534" max="11534" width="2.7109375" style="1" customWidth="1"/>
    <col min="11535" max="11535" width="10.42578125" style="1" customWidth="1"/>
    <col min="11536" max="11536" width="7" style="1" customWidth="1"/>
    <col min="11537" max="11772" width="9.140625" style="1"/>
    <col min="11773" max="11773" width="17.28515625" style="1" customWidth="1"/>
    <col min="11774" max="11774" width="6.7109375" style="1" bestFit="1" customWidth="1"/>
    <col min="11775" max="11775" width="7.42578125" style="1" bestFit="1" customWidth="1"/>
    <col min="11776" max="11776" width="5.85546875" style="1" bestFit="1" customWidth="1"/>
    <col min="11777" max="11778" width="7.42578125" style="1" bestFit="1" customWidth="1"/>
    <col min="11779" max="11779" width="5.85546875" style="1" bestFit="1" customWidth="1"/>
    <col min="11780" max="11780" width="7.42578125" style="1" bestFit="1" customWidth="1"/>
    <col min="11781" max="11781" width="8.28515625" style="1" bestFit="1" customWidth="1"/>
    <col min="11782" max="11782" width="6.7109375" style="1" bestFit="1" customWidth="1"/>
    <col min="11783" max="11783" width="5.85546875" style="1" bestFit="1" customWidth="1"/>
    <col min="11784" max="11784" width="6.7109375" style="1" bestFit="1" customWidth="1"/>
    <col min="11785" max="11785" width="5.140625" style="1" bestFit="1" customWidth="1"/>
    <col min="11786" max="11786" width="5.85546875" style="1" bestFit="1" customWidth="1"/>
    <col min="11787" max="11787" width="5.140625" style="1" bestFit="1" customWidth="1"/>
    <col min="11788" max="11788" width="5" style="1" bestFit="1" customWidth="1"/>
    <col min="11789" max="11789" width="0" style="1" hidden="1" customWidth="1"/>
    <col min="11790" max="11790" width="2.7109375" style="1" customWidth="1"/>
    <col min="11791" max="11791" width="10.42578125" style="1" customWidth="1"/>
    <col min="11792" max="11792" width="7" style="1" customWidth="1"/>
    <col min="11793" max="12028" width="9.140625" style="1"/>
    <col min="12029" max="12029" width="17.28515625" style="1" customWidth="1"/>
    <col min="12030" max="12030" width="6.7109375" style="1" bestFit="1" customWidth="1"/>
    <col min="12031" max="12031" width="7.42578125" style="1" bestFit="1" customWidth="1"/>
    <col min="12032" max="12032" width="5.85546875" style="1" bestFit="1" customWidth="1"/>
    <col min="12033" max="12034" width="7.42578125" style="1" bestFit="1" customWidth="1"/>
    <col min="12035" max="12035" width="5.85546875" style="1" bestFit="1" customWidth="1"/>
    <col min="12036" max="12036" width="7.42578125" style="1" bestFit="1" customWidth="1"/>
    <col min="12037" max="12037" width="8.28515625" style="1" bestFit="1" customWidth="1"/>
    <col min="12038" max="12038" width="6.7109375" style="1" bestFit="1" customWidth="1"/>
    <col min="12039" max="12039" width="5.85546875" style="1" bestFit="1" customWidth="1"/>
    <col min="12040" max="12040" width="6.7109375" style="1" bestFit="1" customWidth="1"/>
    <col min="12041" max="12041" width="5.140625" style="1" bestFit="1" customWidth="1"/>
    <col min="12042" max="12042" width="5.85546875" style="1" bestFit="1" customWidth="1"/>
    <col min="12043" max="12043" width="5.140625" style="1" bestFit="1" customWidth="1"/>
    <col min="12044" max="12044" width="5" style="1" bestFit="1" customWidth="1"/>
    <col min="12045" max="12045" width="0" style="1" hidden="1" customWidth="1"/>
    <col min="12046" max="12046" width="2.7109375" style="1" customWidth="1"/>
    <col min="12047" max="12047" width="10.42578125" style="1" customWidth="1"/>
    <col min="12048" max="12048" width="7" style="1" customWidth="1"/>
    <col min="12049" max="12284" width="9.140625" style="1"/>
    <col min="12285" max="12285" width="17.28515625" style="1" customWidth="1"/>
    <col min="12286" max="12286" width="6.7109375" style="1" bestFit="1" customWidth="1"/>
    <col min="12287" max="12287" width="7.42578125" style="1" bestFit="1" customWidth="1"/>
    <col min="12288" max="12288" width="5.85546875" style="1" bestFit="1" customWidth="1"/>
    <col min="12289" max="12290" width="7.42578125" style="1" bestFit="1" customWidth="1"/>
    <col min="12291" max="12291" width="5.85546875" style="1" bestFit="1" customWidth="1"/>
    <col min="12292" max="12292" width="7.42578125" style="1" bestFit="1" customWidth="1"/>
    <col min="12293" max="12293" width="8.28515625" style="1" bestFit="1" customWidth="1"/>
    <col min="12294" max="12294" width="6.7109375" style="1" bestFit="1" customWidth="1"/>
    <col min="12295" max="12295" width="5.85546875" style="1" bestFit="1" customWidth="1"/>
    <col min="12296" max="12296" width="6.7109375" style="1" bestFit="1" customWidth="1"/>
    <col min="12297" max="12297" width="5.140625" style="1" bestFit="1" customWidth="1"/>
    <col min="12298" max="12298" width="5.85546875" style="1" bestFit="1" customWidth="1"/>
    <col min="12299" max="12299" width="5.140625" style="1" bestFit="1" customWidth="1"/>
    <col min="12300" max="12300" width="5" style="1" bestFit="1" customWidth="1"/>
    <col min="12301" max="12301" width="0" style="1" hidden="1" customWidth="1"/>
    <col min="12302" max="12302" width="2.7109375" style="1" customWidth="1"/>
    <col min="12303" max="12303" width="10.42578125" style="1" customWidth="1"/>
    <col min="12304" max="12304" width="7" style="1" customWidth="1"/>
    <col min="12305" max="12540" width="9.140625" style="1"/>
    <col min="12541" max="12541" width="17.28515625" style="1" customWidth="1"/>
    <col min="12542" max="12542" width="6.7109375" style="1" bestFit="1" customWidth="1"/>
    <col min="12543" max="12543" width="7.42578125" style="1" bestFit="1" customWidth="1"/>
    <col min="12544" max="12544" width="5.85546875" style="1" bestFit="1" customWidth="1"/>
    <col min="12545" max="12546" width="7.42578125" style="1" bestFit="1" customWidth="1"/>
    <col min="12547" max="12547" width="5.85546875" style="1" bestFit="1" customWidth="1"/>
    <col min="12548" max="12548" width="7.42578125" style="1" bestFit="1" customWidth="1"/>
    <col min="12549" max="12549" width="8.28515625" style="1" bestFit="1" customWidth="1"/>
    <col min="12550" max="12550" width="6.7109375" style="1" bestFit="1" customWidth="1"/>
    <col min="12551" max="12551" width="5.85546875" style="1" bestFit="1" customWidth="1"/>
    <col min="12552" max="12552" width="6.7109375" style="1" bestFit="1" customWidth="1"/>
    <col min="12553" max="12553" width="5.140625" style="1" bestFit="1" customWidth="1"/>
    <col min="12554" max="12554" width="5.85546875" style="1" bestFit="1" customWidth="1"/>
    <col min="12555" max="12555" width="5.140625" style="1" bestFit="1" customWidth="1"/>
    <col min="12556" max="12556" width="5" style="1" bestFit="1" customWidth="1"/>
    <col min="12557" max="12557" width="0" style="1" hidden="1" customWidth="1"/>
    <col min="12558" max="12558" width="2.7109375" style="1" customWidth="1"/>
    <col min="12559" max="12559" width="10.42578125" style="1" customWidth="1"/>
    <col min="12560" max="12560" width="7" style="1" customWidth="1"/>
    <col min="12561" max="12796" width="9.140625" style="1"/>
    <col min="12797" max="12797" width="17.28515625" style="1" customWidth="1"/>
    <col min="12798" max="12798" width="6.7109375" style="1" bestFit="1" customWidth="1"/>
    <col min="12799" max="12799" width="7.42578125" style="1" bestFit="1" customWidth="1"/>
    <col min="12800" max="12800" width="5.85546875" style="1" bestFit="1" customWidth="1"/>
    <col min="12801" max="12802" width="7.42578125" style="1" bestFit="1" customWidth="1"/>
    <col min="12803" max="12803" width="5.85546875" style="1" bestFit="1" customWidth="1"/>
    <col min="12804" max="12804" width="7.42578125" style="1" bestFit="1" customWidth="1"/>
    <col min="12805" max="12805" width="8.28515625" style="1" bestFit="1" customWidth="1"/>
    <col min="12806" max="12806" width="6.7109375" style="1" bestFit="1" customWidth="1"/>
    <col min="12807" max="12807" width="5.85546875" style="1" bestFit="1" customWidth="1"/>
    <col min="12808" max="12808" width="6.7109375" style="1" bestFit="1" customWidth="1"/>
    <col min="12809" max="12809" width="5.140625" style="1" bestFit="1" customWidth="1"/>
    <col min="12810" max="12810" width="5.85546875" style="1" bestFit="1" customWidth="1"/>
    <col min="12811" max="12811" width="5.140625" style="1" bestFit="1" customWidth="1"/>
    <col min="12812" max="12812" width="5" style="1" bestFit="1" customWidth="1"/>
    <col min="12813" max="12813" width="0" style="1" hidden="1" customWidth="1"/>
    <col min="12814" max="12814" width="2.7109375" style="1" customWidth="1"/>
    <col min="12815" max="12815" width="10.42578125" style="1" customWidth="1"/>
    <col min="12816" max="12816" width="7" style="1" customWidth="1"/>
    <col min="12817" max="13052" width="9.140625" style="1"/>
    <col min="13053" max="13053" width="17.28515625" style="1" customWidth="1"/>
    <col min="13054" max="13054" width="6.7109375" style="1" bestFit="1" customWidth="1"/>
    <col min="13055" max="13055" width="7.42578125" style="1" bestFit="1" customWidth="1"/>
    <col min="13056" max="13056" width="5.85546875" style="1" bestFit="1" customWidth="1"/>
    <col min="13057" max="13058" width="7.42578125" style="1" bestFit="1" customWidth="1"/>
    <col min="13059" max="13059" width="5.85546875" style="1" bestFit="1" customWidth="1"/>
    <col min="13060" max="13060" width="7.42578125" style="1" bestFit="1" customWidth="1"/>
    <col min="13061" max="13061" width="8.28515625" style="1" bestFit="1" customWidth="1"/>
    <col min="13062" max="13062" width="6.7109375" style="1" bestFit="1" customWidth="1"/>
    <col min="13063" max="13063" width="5.85546875" style="1" bestFit="1" customWidth="1"/>
    <col min="13064" max="13064" width="6.7109375" style="1" bestFit="1" customWidth="1"/>
    <col min="13065" max="13065" width="5.140625" style="1" bestFit="1" customWidth="1"/>
    <col min="13066" max="13066" width="5.85546875" style="1" bestFit="1" customWidth="1"/>
    <col min="13067" max="13067" width="5.140625" style="1" bestFit="1" customWidth="1"/>
    <col min="13068" max="13068" width="5" style="1" bestFit="1" customWidth="1"/>
    <col min="13069" max="13069" width="0" style="1" hidden="1" customWidth="1"/>
    <col min="13070" max="13070" width="2.7109375" style="1" customWidth="1"/>
    <col min="13071" max="13071" width="10.42578125" style="1" customWidth="1"/>
    <col min="13072" max="13072" width="7" style="1" customWidth="1"/>
    <col min="13073" max="13308" width="9.140625" style="1"/>
    <col min="13309" max="13309" width="17.28515625" style="1" customWidth="1"/>
    <col min="13310" max="13310" width="6.7109375" style="1" bestFit="1" customWidth="1"/>
    <col min="13311" max="13311" width="7.42578125" style="1" bestFit="1" customWidth="1"/>
    <col min="13312" max="13312" width="5.85546875" style="1" bestFit="1" customWidth="1"/>
    <col min="13313" max="13314" width="7.42578125" style="1" bestFit="1" customWidth="1"/>
    <col min="13315" max="13315" width="5.85546875" style="1" bestFit="1" customWidth="1"/>
    <col min="13316" max="13316" width="7.42578125" style="1" bestFit="1" customWidth="1"/>
    <col min="13317" max="13317" width="8.28515625" style="1" bestFit="1" customWidth="1"/>
    <col min="13318" max="13318" width="6.7109375" style="1" bestFit="1" customWidth="1"/>
    <col min="13319" max="13319" width="5.85546875" style="1" bestFit="1" customWidth="1"/>
    <col min="13320" max="13320" width="6.7109375" style="1" bestFit="1" customWidth="1"/>
    <col min="13321" max="13321" width="5.140625" style="1" bestFit="1" customWidth="1"/>
    <col min="13322" max="13322" width="5.85546875" style="1" bestFit="1" customWidth="1"/>
    <col min="13323" max="13323" width="5.140625" style="1" bestFit="1" customWidth="1"/>
    <col min="13324" max="13324" width="5" style="1" bestFit="1" customWidth="1"/>
    <col min="13325" max="13325" width="0" style="1" hidden="1" customWidth="1"/>
    <col min="13326" max="13326" width="2.7109375" style="1" customWidth="1"/>
    <col min="13327" max="13327" width="10.42578125" style="1" customWidth="1"/>
    <col min="13328" max="13328" width="7" style="1" customWidth="1"/>
    <col min="13329" max="13564" width="9.140625" style="1"/>
    <col min="13565" max="13565" width="17.28515625" style="1" customWidth="1"/>
    <col min="13566" max="13566" width="6.7109375" style="1" bestFit="1" customWidth="1"/>
    <col min="13567" max="13567" width="7.42578125" style="1" bestFit="1" customWidth="1"/>
    <col min="13568" max="13568" width="5.85546875" style="1" bestFit="1" customWidth="1"/>
    <col min="13569" max="13570" width="7.42578125" style="1" bestFit="1" customWidth="1"/>
    <col min="13571" max="13571" width="5.85546875" style="1" bestFit="1" customWidth="1"/>
    <col min="13572" max="13572" width="7.42578125" style="1" bestFit="1" customWidth="1"/>
    <col min="13573" max="13573" width="8.28515625" style="1" bestFit="1" customWidth="1"/>
    <col min="13574" max="13574" width="6.7109375" style="1" bestFit="1" customWidth="1"/>
    <col min="13575" max="13575" width="5.85546875" style="1" bestFit="1" customWidth="1"/>
    <col min="13576" max="13576" width="6.7109375" style="1" bestFit="1" customWidth="1"/>
    <col min="13577" max="13577" width="5.140625" style="1" bestFit="1" customWidth="1"/>
    <col min="13578" max="13578" width="5.85546875" style="1" bestFit="1" customWidth="1"/>
    <col min="13579" max="13579" width="5.140625" style="1" bestFit="1" customWidth="1"/>
    <col min="13580" max="13580" width="5" style="1" bestFit="1" customWidth="1"/>
    <col min="13581" max="13581" width="0" style="1" hidden="1" customWidth="1"/>
    <col min="13582" max="13582" width="2.7109375" style="1" customWidth="1"/>
    <col min="13583" max="13583" width="10.42578125" style="1" customWidth="1"/>
    <col min="13584" max="13584" width="7" style="1" customWidth="1"/>
    <col min="13585" max="13820" width="9.140625" style="1"/>
    <col min="13821" max="13821" width="17.28515625" style="1" customWidth="1"/>
    <col min="13822" max="13822" width="6.7109375" style="1" bestFit="1" customWidth="1"/>
    <col min="13823" max="13823" width="7.42578125" style="1" bestFit="1" customWidth="1"/>
    <col min="13824" max="13824" width="5.85546875" style="1" bestFit="1" customWidth="1"/>
    <col min="13825" max="13826" width="7.42578125" style="1" bestFit="1" customWidth="1"/>
    <col min="13827" max="13827" width="5.85546875" style="1" bestFit="1" customWidth="1"/>
    <col min="13828" max="13828" width="7.42578125" style="1" bestFit="1" customWidth="1"/>
    <col min="13829" max="13829" width="8.28515625" style="1" bestFit="1" customWidth="1"/>
    <col min="13830" max="13830" width="6.7109375" style="1" bestFit="1" customWidth="1"/>
    <col min="13831" max="13831" width="5.85546875" style="1" bestFit="1" customWidth="1"/>
    <col min="13832" max="13832" width="6.7109375" style="1" bestFit="1" customWidth="1"/>
    <col min="13833" max="13833" width="5.140625" style="1" bestFit="1" customWidth="1"/>
    <col min="13834" max="13834" width="5.85546875" style="1" bestFit="1" customWidth="1"/>
    <col min="13835" max="13835" width="5.140625" style="1" bestFit="1" customWidth="1"/>
    <col min="13836" max="13836" width="5" style="1" bestFit="1" customWidth="1"/>
    <col min="13837" max="13837" width="0" style="1" hidden="1" customWidth="1"/>
    <col min="13838" max="13838" width="2.7109375" style="1" customWidth="1"/>
    <col min="13839" max="13839" width="10.42578125" style="1" customWidth="1"/>
    <col min="13840" max="13840" width="7" style="1" customWidth="1"/>
    <col min="13841" max="14076" width="9.140625" style="1"/>
    <col min="14077" max="14077" width="17.28515625" style="1" customWidth="1"/>
    <col min="14078" max="14078" width="6.7109375" style="1" bestFit="1" customWidth="1"/>
    <col min="14079" max="14079" width="7.42578125" style="1" bestFit="1" customWidth="1"/>
    <col min="14080" max="14080" width="5.85546875" style="1" bestFit="1" customWidth="1"/>
    <col min="14081" max="14082" width="7.42578125" style="1" bestFit="1" customWidth="1"/>
    <col min="14083" max="14083" width="5.85546875" style="1" bestFit="1" customWidth="1"/>
    <col min="14084" max="14084" width="7.42578125" style="1" bestFit="1" customWidth="1"/>
    <col min="14085" max="14085" width="8.28515625" style="1" bestFit="1" customWidth="1"/>
    <col min="14086" max="14086" width="6.7109375" style="1" bestFit="1" customWidth="1"/>
    <col min="14087" max="14087" width="5.85546875" style="1" bestFit="1" customWidth="1"/>
    <col min="14088" max="14088" width="6.7109375" style="1" bestFit="1" customWidth="1"/>
    <col min="14089" max="14089" width="5.140625" style="1" bestFit="1" customWidth="1"/>
    <col min="14090" max="14090" width="5.85546875" style="1" bestFit="1" customWidth="1"/>
    <col min="14091" max="14091" width="5.140625" style="1" bestFit="1" customWidth="1"/>
    <col min="14092" max="14092" width="5" style="1" bestFit="1" customWidth="1"/>
    <col min="14093" max="14093" width="0" style="1" hidden="1" customWidth="1"/>
    <col min="14094" max="14094" width="2.7109375" style="1" customWidth="1"/>
    <col min="14095" max="14095" width="10.42578125" style="1" customWidth="1"/>
    <col min="14096" max="14096" width="7" style="1" customWidth="1"/>
    <col min="14097" max="14332" width="9.140625" style="1"/>
    <col min="14333" max="14333" width="17.28515625" style="1" customWidth="1"/>
    <col min="14334" max="14334" width="6.7109375" style="1" bestFit="1" customWidth="1"/>
    <col min="14335" max="14335" width="7.42578125" style="1" bestFit="1" customWidth="1"/>
    <col min="14336" max="14336" width="5.85546875" style="1" bestFit="1" customWidth="1"/>
    <col min="14337" max="14338" width="7.42578125" style="1" bestFit="1" customWidth="1"/>
    <col min="14339" max="14339" width="5.85546875" style="1" bestFit="1" customWidth="1"/>
    <col min="14340" max="14340" width="7.42578125" style="1" bestFit="1" customWidth="1"/>
    <col min="14341" max="14341" width="8.28515625" style="1" bestFit="1" customWidth="1"/>
    <col min="14342" max="14342" width="6.7109375" style="1" bestFit="1" customWidth="1"/>
    <col min="14343" max="14343" width="5.85546875" style="1" bestFit="1" customWidth="1"/>
    <col min="14344" max="14344" width="6.7109375" style="1" bestFit="1" customWidth="1"/>
    <col min="14345" max="14345" width="5.140625" style="1" bestFit="1" customWidth="1"/>
    <col min="14346" max="14346" width="5.85546875" style="1" bestFit="1" customWidth="1"/>
    <col min="14347" max="14347" width="5.140625" style="1" bestFit="1" customWidth="1"/>
    <col min="14348" max="14348" width="5" style="1" bestFit="1" customWidth="1"/>
    <col min="14349" max="14349" width="0" style="1" hidden="1" customWidth="1"/>
    <col min="14350" max="14350" width="2.7109375" style="1" customWidth="1"/>
    <col min="14351" max="14351" width="10.42578125" style="1" customWidth="1"/>
    <col min="14352" max="14352" width="7" style="1" customWidth="1"/>
    <col min="14353" max="14588" width="9.140625" style="1"/>
    <col min="14589" max="14589" width="17.28515625" style="1" customWidth="1"/>
    <col min="14590" max="14590" width="6.7109375" style="1" bestFit="1" customWidth="1"/>
    <col min="14591" max="14591" width="7.42578125" style="1" bestFit="1" customWidth="1"/>
    <col min="14592" max="14592" width="5.85546875" style="1" bestFit="1" customWidth="1"/>
    <col min="14593" max="14594" width="7.42578125" style="1" bestFit="1" customWidth="1"/>
    <col min="14595" max="14595" width="5.85546875" style="1" bestFit="1" customWidth="1"/>
    <col min="14596" max="14596" width="7.42578125" style="1" bestFit="1" customWidth="1"/>
    <col min="14597" max="14597" width="8.28515625" style="1" bestFit="1" customWidth="1"/>
    <col min="14598" max="14598" width="6.7109375" style="1" bestFit="1" customWidth="1"/>
    <col min="14599" max="14599" width="5.85546875" style="1" bestFit="1" customWidth="1"/>
    <col min="14600" max="14600" width="6.7109375" style="1" bestFit="1" customWidth="1"/>
    <col min="14601" max="14601" width="5.140625" style="1" bestFit="1" customWidth="1"/>
    <col min="14602" max="14602" width="5.85546875" style="1" bestFit="1" customWidth="1"/>
    <col min="14603" max="14603" width="5.140625" style="1" bestFit="1" customWidth="1"/>
    <col min="14604" max="14604" width="5" style="1" bestFit="1" customWidth="1"/>
    <col min="14605" max="14605" width="0" style="1" hidden="1" customWidth="1"/>
    <col min="14606" max="14606" width="2.7109375" style="1" customWidth="1"/>
    <col min="14607" max="14607" width="10.42578125" style="1" customWidth="1"/>
    <col min="14608" max="14608" width="7" style="1" customWidth="1"/>
    <col min="14609" max="14844" width="9.140625" style="1"/>
    <col min="14845" max="14845" width="17.28515625" style="1" customWidth="1"/>
    <col min="14846" max="14846" width="6.7109375" style="1" bestFit="1" customWidth="1"/>
    <col min="14847" max="14847" width="7.42578125" style="1" bestFit="1" customWidth="1"/>
    <col min="14848" max="14848" width="5.85546875" style="1" bestFit="1" customWidth="1"/>
    <col min="14849" max="14850" width="7.42578125" style="1" bestFit="1" customWidth="1"/>
    <col min="14851" max="14851" width="5.85546875" style="1" bestFit="1" customWidth="1"/>
    <col min="14852" max="14852" width="7.42578125" style="1" bestFit="1" customWidth="1"/>
    <col min="14853" max="14853" width="8.28515625" style="1" bestFit="1" customWidth="1"/>
    <col min="14854" max="14854" width="6.7109375" style="1" bestFit="1" customWidth="1"/>
    <col min="14855" max="14855" width="5.85546875" style="1" bestFit="1" customWidth="1"/>
    <col min="14856" max="14856" width="6.7109375" style="1" bestFit="1" customWidth="1"/>
    <col min="14857" max="14857" width="5.140625" style="1" bestFit="1" customWidth="1"/>
    <col min="14858" max="14858" width="5.85546875" style="1" bestFit="1" customWidth="1"/>
    <col min="14859" max="14859" width="5.140625" style="1" bestFit="1" customWidth="1"/>
    <col min="14860" max="14860" width="5" style="1" bestFit="1" customWidth="1"/>
    <col min="14861" max="14861" width="0" style="1" hidden="1" customWidth="1"/>
    <col min="14862" max="14862" width="2.7109375" style="1" customWidth="1"/>
    <col min="14863" max="14863" width="10.42578125" style="1" customWidth="1"/>
    <col min="14864" max="14864" width="7" style="1" customWidth="1"/>
    <col min="14865" max="15100" width="9.140625" style="1"/>
    <col min="15101" max="15101" width="17.28515625" style="1" customWidth="1"/>
    <col min="15102" max="15102" width="6.7109375" style="1" bestFit="1" customWidth="1"/>
    <col min="15103" max="15103" width="7.42578125" style="1" bestFit="1" customWidth="1"/>
    <col min="15104" max="15104" width="5.85546875" style="1" bestFit="1" customWidth="1"/>
    <col min="15105" max="15106" width="7.42578125" style="1" bestFit="1" customWidth="1"/>
    <col min="15107" max="15107" width="5.85546875" style="1" bestFit="1" customWidth="1"/>
    <col min="15108" max="15108" width="7.42578125" style="1" bestFit="1" customWidth="1"/>
    <col min="15109" max="15109" width="8.28515625" style="1" bestFit="1" customWidth="1"/>
    <col min="15110" max="15110" width="6.7109375" style="1" bestFit="1" customWidth="1"/>
    <col min="15111" max="15111" width="5.85546875" style="1" bestFit="1" customWidth="1"/>
    <col min="15112" max="15112" width="6.7109375" style="1" bestFit="1" customWidth="1"/>
    <col min="15113" max="15113" width="5.140625" style="1" bestFit="1" customWidth="1"/>
    <col min="15114" max="15114" width="5.85546875" style="1" bestFit="1" customWidth="1"/>
    <col min="15115" max="15115" width="5.140625" style="1" bestFit="1" customWidth="1"/>
    <col min="15116" max="15116" width="5" style="1" bestFit="1" customWidth="1"/>
    <col min="15117" max="15117" width="0" style="1" hidden="1" customWidth="1"/>
    <col min="15118" max="15118" width="2.7109375" style="1" customWidth="1"/>
    <col min="15119" max="15119" width="10.42578125" style="1" customWidth="1"/>
    <col min="15120" max="15120" width="7" style="1" customWidth="1"/>
    <col min="15121" max="15356" width="9.140625" style="1"/>
    <col min="15357" max="15357" width="17.28515625" style="1" customWidth="1"/>
    <col min="15358" max="15358" width="6.7109375" style="1" bestFit="1" customWidth="1"/>
    <col min="15359" max="15359" width="7.42578125" style="1" bestFit="1" customWidth="1"/>
    <col min="15360" max="15360" width="5.85546875" style="1" bestFit="1" customWidth="1"/>
    <col min="15361" max="15362" width="7.42578125" style="1" bestFit="1" customWidth="1"/>
    <col min="15363" max="15363" width="5.85546875" style="1" bestFit="1" customWidth="1"/>
    <col min="15364" max="15364" width="7.42578125" style="1" bestFit="1" customWidth="1"/>
    <col min="15365" max="15365" width="8.28515625" style="1" bestFit="1" customWidth="1"/>
    <col min="15366" max="15366" width="6.7109375" style="1" bestFit="1" customWidth="1"/>
    <col min="15367" max="15367" width="5.85546875" style="1" bestFit="1" customWidth="1"/>
    <col min="15368" max="15368" width="6.7109375" style="1" bestFit="1" customWidth="1"/>
    <col min="15369" max="15369" width="5.140625" style="1" bestFit="1" customWidth="1"/>
    <col min="15370" max="15370" width="5.85546875" style="1" bestFit="1" customWidth="1"/>
    <col min="15371" max="15371" width="5.140625" style="1" bestFit="1" customWidth="1"/>
    <col min="15372" max="15372" width="5" style="1" bestFit="1" customWidth="1"/>
    <col min="15373" max="15373" width="0" style="1" hidden="1" customWidth="1"/>
    <col min="15374" max="15374" width="2.7109375" style="1" customWidth="1"/>
    <col min="15375" max="15375" width="10.42578125" style="1" customWidth="1"/>
    <col min="15376" max="15376" width="7" style="1" customWidth="1"/>
    <col min="15377" max="15612" width="9.140625" style="1"/>
    <col min="15613" max="15613" width="17.28515625" style="1" customWidth="1"/>
    <col min="15614" max="15614" width="6.7109375" style="1" bestFit="1" customWidth="1"/>
    <col min="15615" max="15615" width="7.42578125" style="1" bestFit="1" customWidth="1"/>
    <col min="15616" max="15616" width="5.85546875" style="1" bestFit="1" customWidth="1"/>
    <col min="15617" max="15618" width="7.42578125" style="1" bestFit="1" customWidth="1"/>
    <col min="15619" max="15619" width="5.85546875" style="1" bestFit="1" customWidth="1"/>
    <col min="15620" max="15620" width="7.42578125" style="1" bestFit="1" customWidth="1"/>
    <col min="15621" max="15621" width="8.28515625" style="1" bestFit="1" customWidth="1"/>
    <col min="15622" max="15622" width="6.7109375" style="1" bestFit="1" customWidth="1"/>
    <col min="15623" max="15623" width="5.85546875" style="1" bestFit="1" customWidth="1"/>
    <col min="15624" max="15624" width="6.7109375" style="1" bestFit="1" customWidth="1"/>
    <col min="15625" max="15625" width="5.140625" style="1" bestFit="1" customWidth="1"/>
    <col min="15626" max="15626" width="5.85546875" style="1" bestFit="1" customWidth="1"/>
    <col min="15627" max="15627" width="5.140625" style="1" bestFit="1" customWidth="1"/>
    <col min="15628" max="15628" width="5" style="1" bestFit="1" customWidth="1"/>
    <col min="15629" max="15629" width="0" style="1" hidden="1" customWidth="1"/>
    <col min="15630" max="15630" width="2.7109375" style="1" customWidth="1"/>
    <col min="15631" max="15631" width="10.42578125" style="1" customWidth="1"/>
    <col min="15632" max="15632" width="7" style="1" customWidth="1"/>
    <col min="15633" max="15868" width="9.140625" style="1"/>
    <col min="15869" max="15869" width="17.28515625" style="1" customWidth="1"/>
    <col min="15870" max="15870" width="6.7109375" style="1" bestFit="1" customWidth="1"/>
    <col min="15871" max="15871" width="7.42578125" style="1" bestFit="1" customWidth="1"/>
    <col min="15872" max="15872" width="5.85546875" style="1" bestFit="1" customWidth="1"/>
    <col min="15873" max="15874" width="7.42578125" style="1" bestFit="1" customWidth="1"/>
    <col min="15875" max="15875" width="5.85546875" style="1" bestFit="1" customWidth="1"/>
    <col min="15876" max="15876" width="7.42578125" style="1" bestFit="1" customWidth="1"/>
    <col min="15877" max="15877" width="8.28515625" style="1" bestFit="1" customWidth="1"/>
    <col min="15878" max="15878" width="6.7109375" style="1" bestFit="1" customWidth="1"/>
    <col min="15879" max="15879" width="5.85546875" style="1" bestFit="1" customWidth="1"/>
    <col min="15880" max="15880" width="6.7109375" style="1" bestFit="1" customWidth="1"/>
    <col min="15881" max="15881" width="5.140625" style="1" bestFit="1" customWidth="1"/>
    <col min="15882" max="15882" width="5.85546875" style="1" bestFit="1" customWidth="1"/>
    <col min="15883" max="15883" width="5.140625" style="1" bestFit="1" customWidth="1"/>
    <col min="15884" max="15884" width="5" style="1" bestFit="1" customWidth="1"/>
    <col min="15885" max="15885" width="0" style="1" hidden="1" customWidth="1"/>
    <col min="15886" max="15886" width="2.7109375" style="1" customWidth="1"/>
    <col min="15887" max="15887" width="10.42578125" style="1" customWidth="1"/>
    <col min="15888" max="15888" width="7" style="1" customWidth="1"/>
    <col min="15889" max="16124" width="9.140625" style="1"/>
    <col min="16125" max="16125" width="17.28515625" style="1" customWidth="1"/>
    <col min="16126" max="16126" width="6.7109375" style="1" bestFit="1" customWidth="1"/>
    <col min="16127" max="16127" width="7.42578125" style="1" bestFit="1" customWidth="1"/>
    <col min="16128" max="16128" width="5.85546875" style="1" bestFit="1" customWidth="1"/>
    <col min="16129" max="16130" width="7.42578125" style="1" bestFit="1" customWidth="1"/>
    <col min="16131" max="16131" width="5.85546875" style="1" bestFit="1" customWidth="1"/>
    <col min="16132" max="16132" width="7.42578125" style="1" bestFit="1" customWidth="1"/>
    <col min="16133" max="16133" width="8.28515625" style="1" bestFit="1" customWidth="1"/>
    <col min="16134" max="16134" width="6.7109375" style="1" bestFit="1" customWidth="1"/>
    <col min="16135" max="16135" width="5.85546875" style="1" bestFit="1" customWidth="1"/>
    <col min="16136" max="16136" width="6.7109375" style="1" bestFit="1" customWidth="1"/>
    <col min="16137" max="16137" width="5.140625" style="1" bestFit="1" customWidth="1"/>
    <col min="16138" max="16138" width="5.85546875" style="1" bestFit="1" customWidth="1"/>
    <col min="16139" max="16139" width="5.140625" style="1" bestFit="1" customWidth="1"/>
    <col min="16140" max="16140" width="5" style="1" bestFit="1" customWidth="1"/>
    <col min="16141" max="16141" width="0" style="1" hidden="1" customWidth="1"/>
    <col min="16142" max="16142" width="2.7109375" style="1" customWidth="1"/>
    <col min="16143" max="16143" width="10.42578125" style="1" customWidth="1"/>
    <col min="16144" max="16144" width="7" style="1" customWidth="1"/>
    <col min="16145" max="16384" width="9.140625" style="1"/>
  </cols>
  <sheetData>
    <row r="1" spans="1:15" s="2" customFormat="1" ht="21" customHeight="1" x14ac:dyDescent="0.25">
      <c r="A1" s="311" t="s">
        <v>242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5" s="2" customFormat="1" ht="17.25" customHeight="1" x14ac:dyDescent="0.25">
      <c r="A2" s="313" t="s">
        <v>140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 s="2" customFormat="1" ht="20.25" customHeight="1" x14ac:dyDescent="0.25">
      <c r="A3" s="307" t="s">
        <v>150</v>
      </c>
      <c r="B3" s="308" t="s">
        <v>141</v>
      </c>
      <c r="C3" s="309"/>
      <c r="D3" s="309"/>
      <c r="E3" s="308" t="s">
        <v>142</v>
      </c>
      <c r="F3" s="309"/>
      <c r="G3" s="309"/>
      <c r="H3" s="308" t="s">
        <v>144</v>
      </c>
      <c r="I3" s="309"/>
      <c r="J3" s="309"/>
      <c r="K3" s="308" t="s">
        <v>145</v>
      </c>
      <c r="L3" s="309"/>
      <c r="M3" s="310"/>
    </row>
    <row r="4" spans="1:15" s="2" customFormat="1" ht="34.5" customHeight="1" x14ac:dyDescent="0.25">
      <c r="A4" s="267"/>
      <c r="B4" s="109" t="s">
        <v>146</v>
      </c>
      <c r="C4" s="111" t="s">
        <v>164</v>
      </c>
      <c r="D4" s="111" t="s">
        <v>165</v>
      </c>
      <c r="E4" s="109" t="s">
        <v>146</v>
      </c>
      <c r="F4" s="111" t="s">
        <v>164</v>
      </c>
      <c r="G4" s="111" t="s">
        <v>165</v>
      </c>
      <c r="H4" s="109" t="s">
        <v>146</v>
      </c>
      <c r="I4" s="111" t="s">
        <v>164</v>
      </c>
      <c r="J4" s="111" t="s">
        <v>165</v>
      </c>
      <c r="K4" s="114" t="s">
        <v>146</v>
      </c>
      <c r="L4" s="111" t="s">
        <v>164</v>
      </c>
      <c r="M4" s="112" t="s">
        <v>165</v>
      </c>
    </row>
    <row r="5" spans="1:15" s="2" customFormat="1" ht="23.25" customHeight="1" x14ac:dyDescent="0.25">
      <c r="A5" s="228" t="s">
        <v>0</v>
      </c>
      <c r="B5" s="115" t="s">
        <v>1</v>
      </c>
      <c r="C5" s="229" t="s">
        <v>2</v>
      </c>
      <c r="D5" s="229" t="s">
        <v>3</v>
      </c>
      <c r="E5" s="115" t="s">
        <v>4</v>
      </c>
      <c r="F5" s="229" t="s">
        <v>5</v>
      </c>
      <c r="G5" s="229" t="s">
        <v>6</v>
      </c>
      <c r="H5" s="115" t="s">
        <v>7</v>
      </c>
      <c r="I5" s="229" t="s">
        <v>8</v>
      </c>
      <c r="J5" s="229" t="s">
        <v>9</v>
      </c>
      <c r="K5" s="116" t="s">
        <v>10</v>
      </c>
      <c r="L5" s="229" t="s">
        <v>11</v>
      </c>
      <c r="M5" s="230" t="s">
        <v>12</v>
      </c>
    </row>
    <row r="6" spans="1:15" x14ac:dyDescent="0.25">
      <c r="A6" s="231" t="s">
        <v>239</v>
      </c>
      <c r="B6" s="26"/>
      <c r="C6" s="27"/>
      <c r="D6" s="165"/>
      <c r="E6" s="26">
        <v>0.1608</v>
      </c>
      <c r="F6" s="27">
        <v>1345.168901</v>
      </c>
      <c r="G6" s="165">
        <v>16.127963000000001</v>
      </c>
      <c r="H6" s="28">
        <f t="shared" ref="H6:J6" si="0">B6+E6</f>
        <v>0.1608</v>
      </c>
      <c r="I6" s="29">
        <f t="shared" si="0"/>
        <v>1345.168901</v>
      </c>
      <c r="J6" s="167">
        <f t="shared" si="0"/>
        <v>16.127963000000001</v>
      </c>
      <c r="K6" s="51"/>
      <c r="L6" s="27"/>
      <c r="M6" s="30"/>
      <c r="N6" s="212"/>
      <c r="O6" s="3"/>
    </row>
    <row r="7" spans="1:15" ht="17.45" customHeight="1" x14ac:dyDescent="0.25">
      <c r="A7" s="232" t="s">
        <v>121</v>
      </c>
      <c r="B7" s="26"/>
      <c r="C7" s="27"/>
      <c r="D7" s="165"/>
      <c r="E7" s="26">
        <v>2.28E-7</v>
      </c>
      <c r="F7" s="27">
        <v>0.13786499999999999</v>
      </c>
      <c r="G7" s="165">
        <v>1.591E-3</v>
      </c>
      <c r="H7" s="28">
        <f t="shared" ref="H7:H54" si="1">B7+E7</f>
        <v>2.28E-7</v>
      </c>
      <c r="I7" s="29">
        <f t="shared" ref="I7:I54" si="2">C7+F7</f>
        <v>0.13786499999999999</v>
      </c>
      <c r="J7" s="167">
        <f t="shared" ref="J7:J54" si="3">D7+G7</f>
        <v>1.591E-3</v>
      </c>
      <c r="K7" s="51"/>
      <c r="L7" s="27"/>
      <c r="M7" s="30"/>
      <c r="N7" s="212"/>
      <c r="O7" s="3"/>
    </row>
    <row r="8" spans="1:15" x14ac:dyDescent="0.25">
      <c r="A8" s="232" t="s">
        <v>158</v>
      </c>
      <c r="B8" s="26"/>
      <c r="C8" s="27"/>
      <c r="D8" s="165"/>
      <c r="E8" s="26">
        <v>9.4545000000000004E-2</v>
      </c>
      <c r="F8" s="27">
        <v>678.42366000000004</v>
      </c>
      <c r="G8" s="165">
        <v>8.0201080000000005</v>
      </c>
      <c r="H8" s="28">
        <f t="shared" si="1"/>
        <v>9.4545000000000004E-2</v>
      </c>
      <c r="I8" s="29">
        <f t="shared" si="2"/>
        <v>678.42366000000004</v>
      </c>
      <c r="J8" s="167">
        <f t="shared" si="3"/>
        <v>8.0201080000000005</v>
      </c>
      <c r="K8" s="51"/>
      <c r="L8" s="27"/>
      <c r="M8" s="30"/>
      <c r="N8" s="212"/>
      <c r="O8" s="3"/>
    </row>
    <row r="9" spans="1:15" x14ac:dyDescent="0.25">
      <c r="A9" s="232" t="s">
        <v>71</v>
      </c>
      <c r="B9" s="26"/>
      <c r="C9" s="27"/>
      <c r="D9" s="165"/>
      <c r="E9" s="26">
        <v>5.0000000000000001E-3</v>
      </c>
      <c r="F9" s="27">
        <v>38.255000000000003</v>
      </c>
      <c r="G9" s="165">
        <v>0.45525700000000002</v>
      </c>
      <c r="H9" s="28">
        <f t="shared" si="1"/>
        <v>5.0000000000000001E-3</v>
      </c>
      <c r="I9" s="29">
        <f t="shared" si="2"/>
        <v>38.255000000000003</v>
      </c>
      <c r="J9" s="167">
        <f t="shared" si="3"/>
        <v>0.45525700000000002</v>
      </c>
      <c r="K9" s="51">
        <v>5.4723000000000001E-2</v>
      </c>
      <c r="L9" s="27">
        <v>1202.1448479999999</v>
      </c>
      <c r="M9" s="30">
        <v>14.146663999999999</v>
      </c>
      <c r="N9" s="212"/>
      <c r="O9" s="3"/>
    </row>
    <row r="10" spans="1:15" x14ac:dyDescent="0.25">
      <c r="A10" s="232" t="s">
        <v>123</v>
      </c>
      <c r="B10" s="26">
        <v>4.4549999999999997E-6</v>
      </c>
      <c r="C10" s="27">
        <v>8.6527999999999994E-2</v>
      </c>
      <c r="D10" s="165">
        <v>1.0319999999999999E-3</v>
      </c>
      <c r="E10" s="26">
        <v>5.0699999999999997E-7</v>
      </c>
      <c r="F10" s="27">
        <v>0.193162</v>
      </c>
      <c r="G10" s="165">
        <v>2.3159999999999999E-3</v>
      </c>
      <c r="H10" s="28">
        <f t="shared" si="1"/>
        <v>4.9619999999999992E-6</v>
      </c>
      <c r="I10" s="29">
        <f t="shared" si="2"/>
        <v>0.27968999999999999</v>
      </c>
      <c r="J10" s="167">
        <f t="shared" si="3"/>
        <v>3.3479999999999998E-3</v>
      </c>
      <c r="K10" s="51"/>
      <c r="L10" s="27"/>
      <c r="M10" s="30"/>
      <c r="N10" s="212"/>
      <c r="O10" s="3"/>
    </row>
    <row r="11" spans="1:15" ht="17.45" customHeight="1" x14ac:dyDescent="0.25">
      <c r="A11" s="232" t="s">
        <v>72</v>
      </c>
      <c r="B11" s="26">
        <v>7.5925000000000006E-2</v>
      </c>
      <c r="C11" s="27">
        <v>1139.477304</v>
      </c>
      <c r="D11" s="165">
        <v>13.538881999999999</v>
      </c>
      <c r="E11" s="26">
        <v>0.36638145</v>
      </c>
      <c r="F11" s="27">
        <v>2828.2605410000001</v>
      </c>
      <c r="G11" s="165">
        <v>33.629613999999997</v>
      </c>
      <c r="H11" s="28">
        <f t="shared" si="1"/>
        <v>0.44230645000000002</v>
      </c>
      <c r="I11" s="29">
        <f t="shared" si="2"/>
        <v>3967.7378450000001</v>
      </c>
      <c r="J11" s="167">
        <f t="shared" si="3"/>
        <v>47.168495999999998</v>
      </c>
      <c r="K11" s="51"/>
      <c r="L11" s="27"/>
      <c r="M11" s="30"/>
      <c r="N11" s="212"/>
      <c r="O11" s="3"/>
    </row>
    <row r="12" spans="1:15" ht="17.45" customHeight="1" x14ac:dyDescent="0.25">
      <c r="A12" s="232" t="s">
        <v>73</v>
      </c>
      <c r="B12" s="26"/>
      <c r="C12" s="27"/>
      <c r="D12" s="165"/>
      <c r="E12" s="26">
        <v>1.4893146419999999</v>
      </c>
      <c r="F12" s="27">
        <v>9457.172869</v>
      </c>
      <c r="G12" s="165">
        <v>112.39164100000001</v>
      </c>
      <c r="H12" s="28">
        <f t="shared" si="1"/>
        <v>1.4893146419999999</v>
      </c>
      <c r="I12" s="29">
        <f t="shared" si="2"/>
        <v>9457.172869</v>
      </c>
      <c r="J12" s="167">
        <f t="shared" si="3"/>
        <v>112.39164100000001</v>
      </c>
      <c r="K12" s="51"/>
      <c r="L12" s="27"/>
      <c r="M12" s="30"/>
      <c r="N12" s="212"/>
      <c r="O12" s="3"/>
    </row>
    <row r="13" spans="1:15" ht="17.45" customHeight="1" x14ac:dyDescent="0.25">
      <c r="A13" s="232" t="s">
        <v>74</v>
      </c>
      <c r="B13" s="26"/>
      <c r="C13" s="27"/>
      <c r="D13" s="165"/>
      <c r="E13" s="26">
        <v>4.4299999999999998E-7</v>
      </c>
      <c r="F13" s="27">
        <v>0.23270399999999999</v>
      </c>
      <c r="G13" s="165">
        <v>2.6870000000000002E-3</v>
      </c>
      <c r="H13" s="28">
        <f t="shared" si="1"/>
        <v>4.4299999999999998E-7</v>
      </c>
      <c r="I13" s="29">
        <f t="shared" si="2"/>
        <v>0.23270399999999999</v>
      </c>
      <c r="J13" s="167">
        <f t="shared" si="3"/>
        <v>2.6870000000000002E-3</v>
      </c>
      <c r="K13" s="51">
        <v>7.1999999999999997E-6</v>
      </c>
      <c r="L13" s="27">
        <v>1.824511</v>
      </c>
      <c r="M13" s="30">
        <v>2.1786E-2</v>
      </c>
      <c r="N13" s="212"/>
      <c r="O13" s="3"/>
    </row>
    <row r="14" spans="1:15" ht="17.45" customHeight="1" x14ac:dyDescent="0.25">
      <c r="A14" s="232" t="s">
        <v>75</v>
      </c>
      <c r="B14" s="26"/>
      <c r="C14" s="27"/>
      <c r="D14" s="165"/>
      <c r="E14" s="26">
        <v>2.7199999999999998E-3</v>
      </c>
      <c r="F14" s="27">
        <v>95.711663000000001</v>
      </c>
      <c r="G14" s="165">
        <v>1.138998</v>
      </c>
      <c r="H14" s="28">
        <f t="shared" si="1"/>
        <v>2.7199999999999998E-3</v>
      </c>
      <c r="I14" s="29">
        <f t="shared" si="2"/>
        <v>95.711663000000001</v>
      </c>
      <c r="J14" s="167">
        <f t="shared" si="3"/>
        <v>1.138998</v>
      </c>
      <c r="K14" s="51">
        <v>4.0604769999999998E-3</v>
      </c>
      <c r="L14" s="27">
        <v>140.52474799999999</v>
      </c>
      <c r="M14" s="30">
        <v>1.6710579999999999</v>
      </c>
      <c r="N14" s="212"/>
      <c r="O14" s="3"/>
    </row>
    <row r="15" spans="1:15" ht="17.45" customHeight="1" x14ac:dyDescent="0.25">
      <c r="A15" s="232" t="s">
        <v>76</v>
      </c>
      <c r="B15" s="26"/>
      <c r="C15" s="27"/>
      <c r="D15" s="165"/>
      <c r="E15" s="26">
        <v>7.8300000000000006E-5</v>
      </c>
      <c r="F15" s="27">
        <v>5.4151400000000001</v>
      </c>
      <c r="G15" s="165">
        <v>6.4875000000000002E-2</v>
      </c>
      <c r="H15" s="28">
        <f t="shared" si="1"/>
        <v>7.8300000000000006E-5</v>
      </c>
      <c r="I15" s="29">
        <f t="shared" si="2"/>
        <v>5.4151400000000001</v>
      </c>
      <c r="J15" s="167">
        <f t="shared" si="3"/>
        <v>6.4875000000000002E-2</v>
      </c>
      <c r="K15" s="51"/>
      <c r="L15" s="27"/>
      <c r="M15" s="30"/>
      <c r="N15" s="212"/>
      <c r="O15" s="3"/>
    </row>
    <row r="16" spans="1:15" ht="17.45" customHeight="1" x14ac:dyDescent="0.25">
      <c r="A16" s="232" t="s">
        <v>77</v>
      </c>
      <c r="B16" s="26"/>
      <c r="C16" s="27"/>
      <c r="D16" s="165"/>
      <c r="E16" s="26">
        <v>1.6200000000000001E-4</v>
      </c>
      <c r="F16" s="27">
        <v>4.6022660000000002</v>
      </c>
      <c r="G16" s="165">
        <v>5.5115999999999998E-2</v>
      </c>
      <c r="H16" s="28">
        <f t="shared" si="1"/>
        <v>1.6200000000000001E-4</v>
      </c>
      <c r="I16" s="29">
        <f t="shared" si="2"/>
        <v>4.6022660000000002</v>
      </c>
      <c r="J16" s="167">
        <f t="shared" si="3"/>
        <v>5.5115999999999998E-2</v>
      </c>
      <c r="K16" s="51"/>
      <c r="L16" s="27"/>
      <c r="M16" s="30"/>
      <c r="N16" s="212"/>
      <c r="O16" s="3"/>
    </row>
    <row r="17" spans="1:15" ht="17.45" customHeight="1" x14ac:dyDescent="0.25">
      <c r="A17" s="232" t="s">
        <v>78</v>
      </c>
      <c r="B17" s="26"/>
      <c r="C17" s="27"/>
      <c r="D17" s="165"/>
      <c r="E17" s="26">
        <v>1.18984E-3</v>
      </c>
      <c r="F17" s="27">
        <v>37.71246</v>
      </c>
      <c r="G17" s="165">
        <v>0.45092500000000002</v>
      </c>
      <c r="H17" s="28">
        <f t="shared" si="1"/>
        <v>1.18984E-3</v>
      </c>
      <c r="I17" s="29">
        <f t="shared" si="2"/>
        <v>37.71246</v>
      </c>
      <c r="J17" s="167">
        <f t="shared" si="3"/>
        <v>0.45092500000000002</v>
      </c>
      <c r="K17" s="51">
        <v>2.3630499999999999E-4</v>
      </c>
      <c r="L17" s="27">
        <v>1.885327</v>
      </c>
      <c r="M17" s="30">
        <v>2.2471999999999999E-2</v>
      </c>
      <c r="N17" s="212"/>
      <c r="O17" s="3"/>
    </row>
    <row r="18" spans="1:15" ht="17.45" customHeight="1" x14ac:dyDescent="0.25">
      <c r="A18" s="232" t="s">
        <v>127</v>
      </c>
      <c r="B18" s="26"/>
      <c r="C18" s="27"/>
      <c r="D18" s="165"/>
      <c r="E18" s="26"/>
      <c r="F18" s="27"/>
      <c r="G18" s="165"/>
      <c r="H18" s="28">
        <f t="shared" si="1"/>
        <v>0</v>
      </c>
      <c r="I18" s="29">
        <f t="shared" si="2"/>
        <v>0</v>
      </c>
      <c r="J18" s="167">
        <f t="shared" si="3"/>
        <v>0</v>
      </c>
      <c r="K18" s="51">
        <v>3.1029999999999999E-5</v>
      </c>
      <c r="L18" s="27">
        <v>0.79009799999999997</v>
      </c>
      <c r="M18" s="30">
        <v>9.1199999999999996E-3</v>
      </c>
      <c r="N18" s="212"/>
      <c r="O18" s="3"/>
    </row>
    <row r="19" spans="1:15" ht="17.45" customHeight="1" x14ac:dyDescent="0.25">
      <c r="A19" s="232" t="s">
        <v>79</v>
      </c>
      <c r="B19" s="26"/>
      <c r="C19" s="27"/>
      <c r="D19" s="165"/>
      <c r="E19" s="26">
        <v>7.7722662629999997</v>
      </c>
      <c r="F19" s="27">
        <v>53806.000890000003</v>
      </c>
      <c r="G19" s="165">
        <v>636.90083600000003</v>
      </c>
      <c r="H19" s="28">
        <f t="shared" si="1"/>
        <v>7.7722662629999997</v>
      </c>
      <c r="I19" s="29">
        <f t="shared" si="2"/>
        <v>53806.000890000003</v>
      </c>
      <c r="J19" s="167">
        <f t="shared" si="3"/>
        <v>636.90083600000003</v>
      </c>
      <c r="K19" s="51"/>
      <c r="L19" s="27"/>
      <c r="M19" s="30"/>
      <c r="N19" s="212"/>
      <c r="O19" s="3"/>
    </row>
    <row r="20" spans="1:15" x14ac:dyDescent="0.25">
      <c r="A20" s="232" t="s">
        <v>81</v>
      </c>
      <c r="B20" s="26">
        <v>1.1999999999999999E-7</v>
      </c>
      <c r="C20" s="27">
        <v>0.132575</v>
      </c>
      <c r="D20" s="165">
        <v>1.578E-3</v>
      </c>
      <c r="E20" s="26">
        <v>0</v>
      </c>
      <c r="F20" s="27">
        <v>0.116993</v>
      </c>
      <c r="G20" s="165">
        <v>1.403E-3</v>
      </c>
      <c r="H20" s="28">
        <f t="shared" si="1"/>
        <v>1.1999999999999999E-7</v>
      </c>
      <c r="I20" s="29">
        <f t="shared" si="2"/>
        <v>0.24956800000000001</v>
      </c>
      <c r="J20" s="167">
        <f t="shared" si="3"/>
        <v>2.9810000000000001E-3</v>
      </c>
      <c r="K20" s="51"/>
      <c r="L20" s="27"/>
      <c r="M20" s="30"/>
      <c r="N20" s="212"/>
      <c r="O20" s="3"/>
    </row>
    <row r="21" spans="1:15" ht="17.45" customHeight="1" x14ac:dyDescent="0.25">
      <c r="A21" s="232" t="s">
        <v>82</v>
      </c>
      <c r="B21" s="26">
        <v>8.0972024210000004</v>
      </c>
      <c r="C21" s="27">
        <v>149975.45733400001</v>
      </c>
      <c r="D21" s="165">
        <v>1778.0412570000001</v>
      </c>
      <c r="E21" s="26">
        <v>12.037702748999999</v>
      </c>
      <c r="F21" s="27">
        <v>129384.30588200002</v>
      </c>
      <c r="G21" s="165">
        <v>1529.752115</v>
      </c>
      <c r="H21" s="28">
        <f t="shared" si="1"/>
        <v>20.13490517</v>
      </c>
      <c r="I21" s="29">
        <f t="shared" si="2"/>
        <v>279359.76321600005</v>
      </c>
      <c r="J21" s="167">
        <f t="shared" si="3"/>
        <v>3307.7933720000001</v>
      </c>
      <c r="K21" s="51">
        <v>4.0263123999999997E-2</v>
      </c>
      <c r="L21" s="27">
        <v>562.03294800000003</v>
      </c>
      <c r="M21" s="30">
        <v>6.7061809999999999</v>
      </c>
      <c r="N21" s="212"/>
      <c r="O21" s="3"/>
    </row>
    <row r="22" spans="1:15" ht="17.45" customHeight="1" x14ac:dyDescent="0.25">
      <c r="A22" s="232" t="s">
        <v>83</v>
      </c>
      <c r="B22" s="26"/>
      <c r="C22" s="27"/>
      <c r="D22" s="165"/>
      <c r="E22" s="26">
        <v>3.1427860000000001</v>
      </c>
      <c r="F22" s="27">
        <v>18819.683312000001</v>
      </c>
      <c r="G22" s="165">
        <v>223.34836300000001</v>
      </c>
      <c r="H22" s="28">
        <f t="shared" si="1"/>
        <v>3.1427860000000001</v>
      </c>
      <c r="I22" s="29">
        <f t="shared" si="2"/>
        <v>18819.683312000001</v>
      </c>
      <c r="J22" s="167">
        <f t="shared" si="3"/>
        <v>223.34836300000001</v>
      </c>
      <c r="K22" s="51"/>
      <c r="L22" s="27"/>
      <c r="M22" s="30"/>
      <c r="N22" s="212"/>
      <c r="O22" s="3"/>
    </row>
    <row r="23" spans="1:15" ht="17.45" customHeight="1" x14ac:dyDescent="0.25">
      <c r="A23" s="232" t="s">
        <v>84</v>
      </c>
      <c r="B23" s="26">
        <v>1.853452484</v>
      </c>
      <c r="C23" s="27">
        <v>34252.020815000003</v>
      </c>
      <c r="D23" s="165">
        <v>406.07477799999998</v>
      </c>
      <c r="E23" s="26">
        <v>6.5021712819999999</v>
      </c>
      <c r="F23" s="27">
        <v>51652.879389000002</v>
      </c>
      <c r="G23" s="165">
        <v>610.91751999999997</v>
      </c>
      <c r="H23" s="28">
        <f t="shared" si="1"/>
        <v>8.3556237660000008</v>
      </c>
      <c r="I23" s="29">
        <f t="shared" si="2"/>
        <v>85904.900204000005</v>
      </c>
      <c r="J23" s="167">
        <f t="shared" si="3"/>
        <v>1016.9922979999999</v>
      </c>
      <c r="K23" s="51"/>
      <c r="L23" s="27"/>
      <c r="M23" s="30"/>
      <c r="N23" s="212"/>
      <c r="O23" s="3"/>
    </row>
    <row r="24" spans="1:15" ht="17.45" customHeight="1" x14ac:dyDescent="0.25">
      <c r="A24" s="232" t="s">
        <v>85</v>
      </c>
      <c r="B24" s="26">
        <v>6.3573937909999998</v>
      </c>
      <c r="C24" s="27">
        <v>121588.920579</v>
      </c>
      <c r="D24" s="165">
        <v>1438.243534</v>
      </c>
      <c r="E24" s="26">
        <v>4.679379967</v>
      </c>
      <c r="F24" s="27">
        <v>40968.525269999998</v>
      </c>
      <c r="G24" s="165">
        <v>483.00469999999996</v>
      </c>
      <c r="H24" s="28">
        <f t="shared" si="1"/>
        <v>11.036773757999999</v>
      </c>
      <c r="I24" s="29">
        <f t="shared" si="2"/>
        <v>162557.44584900001</v>
      </c>
      <c r="J24" s="167">
        <f t="shared" si="3"/>
        <v>1921.2482339999999</v>
      </c>
      <c r="K24" s="51">
        <v>2.1999999999999999E-2</v>
      </c>
      <c r="L24" s="27">
        <v>548.457267</v>
      </c>
      <c r="M24" s="30">
        <v>6.4534859999999998</v>
      </c>
      <c r="N24" s="212"/>
      <c r="O24" s="3"/>
    </row>
    <row r="25" spans="1:15" ht="17.45" customHeight="1" x14ac:dyDescent="0.25">
      <c r="A25" s="232" t="s">
        <v>86</v>
      </c>
      <c r="B25" s="26">
        <v>8.7521000000000002E-2</v>
      </c>
      <c r="C25" s="27">
        <v>1803.847634</v>
      </c>
      <c r="D25" s="165">
        <v>21.604253</v>
      </c>
      <c r="E25" s="26">
        <v>0.70593149300000002</v>
      </c>
      <c r="F25" s="27">
        <v>6238.0282659999993</v>
      </c>
      <c r="G25" s="165">
        <v>74.337120999999996</v>
      </c>
      <c r="H25" s="28">
        <f t="shared" si="1"/>
        <v>0.79345249299999998</v>
      </c>
      <c r="I25" s="29">
        <f t="shared" si="2"/>
        <v>8041.8758999999991</v>
      </c>
      <c r="J25" s="167">
        <f t="shared" si="3"/>
        <v>95.941373999999996</v>
      </c>
      <c r="K25" s="51">
        <v>0.02</v>
      </c>
      <c r="L25" s="27">
        <v>528.933942</v>
      </c>
      <c r="M25" s="30">
        <v>6.2696339999999999</v>
      </c>
      <c r="N25" s="212"/>
      <c r="O25" s="3"/>
    </row>
    <row r="26" spans="1:15" ht="17.45" customHeight="1" x14ac:dyDescent="0.25">
      <c r="A26" s="232" t="s">
        <v>87</v>
      </c>
      <c r="B26" s="26"/>
      <c r="C26" s="27"/>
      <c r="D26" s="165"/>
      <c r="E26" s="26">
        <v>8.3441779999999994</v>
      </c>
      <c r="F26" s="27">
        <v>43951.184027000003</v>
      </c>
      <c r="G26" s="165">
        <v>520.97555499999999</v>
      </c>
      <c r="H26" s="28">
        <f t="shared" si="1"/>
        <v>8.3441779999999994</v>
      </c>
      <c r="I26" s="29">
        <f t="shared" si="2"/>
        <v>43951.184027000003</v>
      </c>
      <c r="J26" s="167">
        <f t="shared" si="3"/>
        <v>520.97555499999999</v>
      </c>
      <c r="K26" s="51">
        <v>2.5961000000000001E-5</v>
      </c>
      <c r="L26" s="27">
        <v>0.61485900000000004</v>
      </c>
      <c r="M26" s="30">
        <v>7.1279999999999998E-3</v>
      </c>
      <c r="N26" s="212"/>
      <c r="O26" s="3"/>
    </row>
    <row r="27" spans="1:15" ht="17.45" customHeight="1" x14ac:dyDescent="0.25">
      <c r="A27" s="232" t="s">
        <v>159</v>
      </c>
      <c r="B27" s="26"/>
      <c r="C27" s="27"/>
      <c r="D27" s="165"/>
      <c r="E27" s="26">
        <v>5.3577E-2</v>
      </c>
      <c r="F27" s="27">
        <v>300.05980099999999</v>
      </c>
      <c r="G27" s="165">
        <v>3.5724770000000001</v>
      </c>
      <c r="H27" s="28">
        <f t="shared" si="1"/>
        <v>5.3577E-2</v>
      </c>
      <c r="I27" s="29">
        <f t="shared" si="2"/>
        <v>300.05980099999999</v>
      </c>
      <c r="J27" s="167">
        <f t="shared" si="3"/>
        <v>3.5724770000000001</v>
      </c>
      <c r="K27" s="51"/>
      <c r="L27" s="27"/>
      <c r="M27" s="30"/>
      <c r="N27" s="212"/>
      <c r="O27" s="3"/>
    </row>
    <row r="28" spans="1:15" ht="17.45" customHeight="1" x14ac:dyDescent="0.25">
      <c r="A28" s="232" t="s">
        <v>88</v>
      </c>
      <c r="B28" s="26"/>
      <c r="C28" s="27"/>
      <c r="D28" s="165"/>
      <c r="E28" s="26">
        <v>3.6094999999999999E-3</v>
      </c>
      <c r="F28" s="27">
        <v>108.847886</v>
      </c>
      <c r="G28" s="165">
        <v>1.285032</v>
      </c>
      <c r="H28" s="28">
        <f t="shared" si="1"/>
        <v>3.6094999999999999E-3</v>
      </c>
      <c r="I28" s="29">
        <f t="shared" si="2"/>
        <v>108.847886</v>
      </c>
      <c r="J28" s="167">
        <f t="shared" si="3"/>
        <v>1.285032</v>
      </c>
      <c r="K28" s="51"/>
      <c r="L28" s="27"/>
      <c r="M28" s="30"/>
      <c r="N28" s="212"/>
      <c r="O28" s="3"/>
    </row>
    <row r="29" spans="1:15" ht="17.45" customHeight="1" x14ac:dyDescent="0.25">
      <c r="A29" s="232" t="s">
        <v>128</v>
      </c>
      <c r="B29" s="26">
        <v>0</v>
      </c>
      <c r="C29" s="27">
        <v>7.6022999999999993E-2</v>
      </c>
      <c r="D29" s="165">
        <v>9.0699999999999993E-4</v>
      </c>
      <c r="E29" s="26">
        <v>4.6600000000000002E-7</v>
      </c>
      <c r="F29" s="27">
        <v>0.19164999999999999</v>
      </c>
      <c r="G29" s="165">
        <v>2.251E-3</v>
      </c>
      <c r="H29" s="28">
        <f t="shared" si="1"/>
        <v>4.6600000000000002E-7</v>
      </c>
      <c r="I29" s="29">
        <f t="shared" si="2"/>
        <v>0.26767299999999999</v>
      </c>
      <c r="J29" s="167">
        <f t="shared" si="3"/>
        <v>3.1579999999999998E-3</v>
      </c>
      <c r="K29" s="51">
        <v>2.0000000000000001E-9</v>
      </c>
      <c r="L29" s="27">
        <v>7.4440000000000001E-3</v>
      </c>
      <c r="M29" s="30">
        <v>8.6000000000000003E-5</v>
      </c>
      <c r="N29" s="212"/>
      <c r="O29" s="3"/>
    </row>
    <row r="30" spans="1:15" ht="17.45" customHeight="1" x14ac:dyDescent="0.25">
      <c r="A30" s="232" t="s">
        <v>240</v>
      </c>
      <c r="B30" s="26"/>
      <c r="C30" s="27"/>
      <c r="D30" s="165"/>
      <c r="E30" s="26">
        <v>2.8E-5</v>
      </c>
      <c r="F30" s="27">
        <v>0.92280700000000004</v>
      </c>
      <c r="G30" s="165">
        <v>1.1055000000000001E-2</v>
      </c>
      <c r="H30" s="28">
        <f t="shared" si="1"/>
        <v>2.8E-5</v>
      </c>
      <c r="I30" s="29">
        <f t="shared" si="2"/>
        <v>0.92280700000000004</v>
      </c>
      <c r="J30" s="167">
        <f t="shared" si="3"/>
        <v>1.1055000000000001E-2</v>
      </c>
      <c r="K30" s="51"/>
      <c r="L30" s="27"/>
      <c r="M30" s="30"/>
      <c r="N30" s="212"/>
      <c r="O30" s="3"/>
    </row>
    <row r="31" spans="1:15" ht="17.45" customHeight="1" x14ac:dyDescent="0.25">
      <c r="A31" s="232" t="s">
        <v>222</v>
      </c>
      <c r="B31" s="26"/>
      <c r="C31" s="27"/>
      <c r="D31" s="165"/>
      <c r="E31" s="26"/>
      <c r="F31" s="27"/>
      <c r="G31" s="165"/>
      <c r="H31" s="28">
        <f t="shared" si="1"/>
        <v>0</v>
      </c>
      <c r="I31" s="29">
        <f t="shared" si="2"/>
        <v>0</v>
      </c>
      <c r="J31" s="167">
        <f t="shared" si="3"/>
        <v>0</v>
      </c>
      <c r="K31" s="51"/>
      <c r="L31" s="27"/>
      <c r="M31" s="30"/>
      <c r="N31" s="212"/>
      <c r="O31" s="3"/>
    </row>
    <row r="32" spans="1:15" ht="20.25" customHeight="1" x14ac:dyDescent="0.25">
      <c r="A32" s="232" t="s">
        <v>89</v>
      </c>
      <c r="B32" s="26"/>
      <c r="C32" s="27"/>
      <c r="D32" s="165"/>
      <c r="E32" s="26"/>
      <c r="F32" s="27"/>
      <c r="G32" s="165"/>
      <c r="H32" s="28">
        <f t="shared" si="1"/>
        <v>0</v>
      </c>
      <c r="I32" s="29">
        <f t="shared" si="2"/>
        <v>0</v>
      </c>
      <c r="J32" s="167">
        <f t="shared" si="3"/>
        <v>0</v>
      </c>
      <c r="K32" s="51">
        <v>4.9899999999999999E-4</v>
      </c>
      <c r="L32" s="27">
        <v>11.499031</v>
      </c>
      <c r="M32" s="30">
        <v>0.13530500000000001</v>
      </c>
      <c r="N32" s="212"/>
      <c r="O32" s="3"/>
    </row>
    <row r="33" spans="1:15" ht="15.75" customHeight="1" x14ac:dyDescent="0.25">
      <c r="A33" s="232" t="s">
        <v>90</v>
      </c>
      <c r="B33" s="26"/>
      <c r="C33" s="27"/>
      <c r="D33" s="165"/>
      <c r="E33" s="26">
        <v>4.64878E-4</v>
      </c>
      <c r="F33" s="27">
        <v>7.3151080000000004</v>
      </c>
      <c r="G33" s="165">
        <v>8.7120000000000003E-2</v>
      </c>
      <c r="H33" s="28">
        <f t="shared" si="1"/>
        <v>4.64878E-4</v>
      </c>
      <c r="I33" s="29">
        <f t="shared" si="2"/>
        <v>7.3151080000000004</v>
      </c>
      <c r="J33" s="167">
        <f t="shared" si="3"/>
        <v>8.7120000000000003E-2</v>
      </c>
      <c r="K33" s="51"/>
      <c r="L33" s="27"/>
      <c r="M33" s="30"/>
      <c r="N33" s="212"/>
      <c r="O33" s="3"/>
    </row>
    <row r="34" spans="1:15" ht="15.75" customHeight="1" x14ac:dyDescent="0.25">
      <c r="A34" s="232" t="s">
        <v>91</v>
      </c>
      <c r="B34" s="26"/>
      <c r="C34" s="27"/>
      <c r="D34" s="165"/>
      <c r="E34" s="26">
        <v>1.6407099999999999E-3</v>
      </c>
      <c r="F34" s="27">
        <v>47.4786</v>
      </c>
      <c r="G34" s="165">
        <v>0.56326699999999996</v>
      </c>
      <c r="H34" s="28">
        <f t="shared" si="1"/>
        <v>1.6407099999999999E-3</v>
      </c>
      <c r="I34" s="29">
        <f t="shared" si="2"/>
        <v>47.4786</v>
      </c>
      <c r="J34" s="167">
        <f t="shared" si="3"/>
        <v>0.56326699999999996</v>
      </c>
      <c r="K34" s="51"/>
      <c r="L34" s="27"/>
      <c r="M34" s="30"/>
      <c r="N34" s="212"/>
      <c r="O34" s="3"/>
    </row>
    <row r="35" spans="1:15" ht="15.75" customHeight="1" x14ac:dyDescent="0.25">
      <c r="A35" s="232" t="s">
        <v>206</v>
      </c>
      <c r="B35" s="26"/>
      <c r="C35" s="27"/>
      <c r="D35" s="165"/>
      <c r="E35" s="26"/>
      <c r="F35" s="27"/>
      <c r="G35" s="165"/>
      <c r="H35" s="28">
        <f t="shared" si="1"/>
        <v>0</v>
      </c>
      <c r="I35" s="29">
        <f t="shared" si="2"/>
        <v>0</v>
      </c>
      <c r="J35" s="167">
        <f t="shared" si="3"/>
        <v>0</v>
      </c>
      <c r="K35" s="51">
        <v>2.0149999999999999E-4</v>
      </c>
      <c r="L35" s="27">
        <v>6.0510450000000002</v>
      </c>
      <c r="M35" s="30">
        <v>7.2561E-2</v>
      </c>
      <c r="N35" s="212"/>
      <c r="O35" s="3"/>
    </row>
    <row r="36" spans="1:15" ht="15.75" customHeight="1" x14ac:dyDescent="0.25">
      <c r="A36" s="232" t="s">
        <v>92</v>
      </c>
      <c r="B36" s="26"/>
      <c r="C36" s="27"/>
      <c r="D36" s="165"/>
      <c r="E36" s="26"/>
      <c r="F36" s="27"/>
      <c r="G36" s="165"/>
      <c r="H36" s="28">
        <f t="shared" si="1"/>
        <v>0</v>
      </c>
      <c r="I36" s="29">
        <f t="shared" si="2"/>
        <v>0</v>
      </c>
      <c r="J36" s="167">
        <f t="shared" si="3"/>
        <v>0</v>
      </c>
      <c r="K36" s="51">
        <v>2.5000000000000001E-5</v>
      </c>
      <c r="L36" s="27">
        <v>0.78971100000000005</v>
      </c>
      <c r="M36" s="30">
        <v>9.1149999999999998E-3</v>
      </c>
      <c r="N36" s="212"/>
      <c r="O36" s="3"/>
    </row>
    <row r="37" spans="1:15" ht="15.75" customHeight="1" x14ac:dyDescent="0.25">
      <c r="A37" s="232" t="s">
        <v>173</v>
      </c>
      <c r="B37" s="26"/>
      <c r="C37" s="27"/>
      <c r="D37" s="165"/>
      <c r="E37" s="26">
        <v>1.08E-4</v>
      </c>
      <c r="F37" s="27">
        <v>3.7460879999999999</v>
      </c>
      <c r="G37" s="165">
        <v>4.4581000000000003E-2</v>
      </c>
      <c r="H37" s="28">
        <f t="shared" si="1"/>
        <v>1.08E-4</v>
      </c>
      <c r="I37" s="29">
        <f t="shared" si="2"/>
        <v>3.7460879999999999</v>
      </c>
      <c r="J37" s="167">
        <f t="shared" si="3"/>
        <v>4.4581000000000003E-2</v>
      </c>
      <c r="K37" s="51">
        <v>2.0000000000000002E-5</v>
      </c>
      <c r="L37" s="27">
        <v>1.3985030000000001</v>
      </c>
      <c r="M37" s="30">
        <v>1.677E-2</v>
      </c>
      <c r="N37" s="212"/>
      <c r="O37" s="3"/>
    </row>
    <row r="38" spans="1:15" ht="15.75" customHeight="1" x14ac:dyDescent="0.25">
      <c r="A38" s="232" t="s">
        <v>161</v>
      </c>
      <c r="B38" s="26"/>
      <c r="C38" s="27"/>
      <c r="D38" s="165"/>
      <c r="E38" s="26">
        <v>1.5014500000000001E-3</v>
      </c>
      <c r="F38" s="27">
        <v>43.042996000000002</v>
      </c>
      <c r="G38" s="165">
        <v>0.51067499999999999</v>
      </c>
      <c r="H38" s="28">
        <f t="shared" si="1"/>
        <v>1.5014500000000001E-3</v>
      </c>
      <c r="I38" s="29">
        <f t="shared" si="2"/>
        <v>43.042996000000002</v>
      </c>
      <c r="J38" s="167">
        <f t="shared" si="3"/>
        <v>0.51067499999999999</v>
      </c>
      <c r="K38" s="51"/>
      <c r="L38" s="27"/>
      <c r="M38" s="30"/>
      <c r="N38" s="212"/>
      <c r="O38" s="3"/>
    </row>
    <row r="39" spans="1:15" ht="15.75" customHeight="1" x14ac:dyDescent="0.25">
      <c r="A39" s="232" t="s">
        <v>162</v>
      </c>
      <c r="B39" s="26"/>
      <c r="C39" s="27"/>
      <c r="D39" s="165"/>
      <c r="E39" s="26">
        <v>4.6721000000000002E-4</v>
      </c>
      <c r="F39" s="27">
        <v>5.48794</v>
      </c>
      <c r="G39" s="165">
        <v>6.5638000000000002E-2</v>
      </c>
      <c r="H39" s="28">
        <f t="shared" si="1"/>
        <v>4.6721000000000002E-4</v>
      </c>
      <c r="I39" s="29">
        <f t="shared" si="2"/>
        <v>5.48794</v>
      </c>
      <c r="J39" s="167">
        <f t="shared" si="3"/>
        <v>6.5638000000000002E-2</v>
      </c>
      <c r="K39" s="51"/>
      <c r="L39" s="27"/>
      <c r="M39" s="30"/>
      <c r="N39" s="212"/>
      <c r="O39" s="3"/>
    </row>
    <row r="40" spans="1:15" ht="15.75" customHeight="1" x14ac:dyDescent="0.25">
      <c r="A40" s="232" t="s">
        <v>93</v>
      </c>
      <c r="B40" s="26">
        <v>5.0060518690000002</v>
      </c>
      <c r="C40" s="27">
        <v>85514.515301000007</v>
      </c>
      <c r="D40" s="165">
        <v>1012.215661</v>
      </c>
      <c r="E40" s="26">
        <v>5.9827822050000004</v>
      </c>
      <c r="F40" s="27">
        <v>52135.292824000004</v>
      </c>
      <c r="G40" s="165">
        <v>617.38307499999996</v>
      </c>
      <c r="H40" s="28">
        <f t="shared" si="1"/>
        <v>10.988834074</v>
      </c>
      <c r="I40" s="29">
        <f t="shared" si="2"/>
        <v>137649.80812500001</v>
      </c>
      <c r="J40" s="167">
        <f t="shared" si="3"/>
        <v>1629.5987359999999</v>
      </c>
      <c r="K40" s="51"/>
      <c r="L40" s="27"/>
      <c r="M40" s="30"/>
      <c r="N40" s="212"/>
      <c r="O40" s="3"/>
    </row>
    <row r="41" spans="1:15" ht="15.75" customHeight="1" x14ac:dyDescent="0.25">
      <c r="A41" s="232" t="s">
        <v>94</v>
      </c>
      <c r="B41" s="26"/>
      <c r="C41" s="27"/>
      <c r="D41" s="165"/>
      <c r="E41" s="26"/>
      <c r="F41" s="27"/>
      <c r="G41" s="165"/>
      <c r="H41" s="28">
        <f t="shared" si="1"/>
        <v>0</v>
      </c>
      <c r="I41" s="29">
        <f t="shared" si="2"/>
        <v>0</v>
      </c>
      <c r="J41" s="167">
        <f t="shared" si="3"/>
        <v>0</v>
      </c>
      <c r="K41" s="51">
        <v>1.2189E-4</v>
      </c>
      <c r="L41" s="27">
        <v>3.4507729999999999</v>
      </c>
      <c r="M41" s="30">
        <v>4.0288999999999998E-2</v>
      </c>
      <c r="N41" s="212"/>
      <c r="O41" s="3"/>
    </row>
    <row r="42" spans="1:15" ht="15.75" customHeight="1" x14ac:dyDescent="0.25">
      <c r="A42" s="232" t="s">
        <v>95</v>
      </c>
      <c r="B42" s="26"/>
      <c r="C42" s="27"/>
      <c r="D42" s="165"/>
      <c r="E42" s="26">
        <v>0.18046400000000001</v>
      </c>
      <c r="F42" s="27">
        <v>2066.0581390000002</v>
      </c>
      <c r="G42" s="165">
        <v>23.999794000000001</v>
      </c>
      <c r="H42" s="28">
        <f t="shared" si="1"/>
        <v>0.18046400000000001</v>
      </c>
      <c r="I42" s="29">
        <f t="shared" si="2"/>
        <v>2066.0581390000002</v>
      </c>
      <c r="J42" s="167">
        <f t="shared" si="3"/>
        <v>23.999794000000001</v>
      </c>
      <c r="K42" s="51"/>
      <c r="L42" s="27"/>
      <c r="M42" s="30"/>
      <c r="N42" s="212"/>
      <c r="O42" s="3"/>
    </row>
    <row r="43" spans="1:15" ht="15.75" customHeight="1" x14ac:dyDescent="0.25">
      <c r="A43" s="232" t="s">
        <v>96</v>
      </c>
      <c r="B43" s="26">
        <v>0.420456</v>
      </c>
      <c r="C43" s="27">
        <v>7577.2304690000001</v>
      </c>
      <c r="D43" s="165">
        <v>89.469955999999996</v>
      </c>
      <c r="E43" s="26">
        <v>0.75918460300000001</v>
      </c>
      <c r="F43" s="27">
        <v>7449.7423159999998</v>
      </c>
      <c r="G43" s="165">
        <v>88.840387000000007</v>
      </c>
      <c r="H43" s="28">
        <f t="shared" si="1"/>
        <v>1.179640603</v>
      </c>
      <c r="I43" s="29">
        <f t="shared" si="2"/>
        <v>15026.972785</v>
      </c>
      <c r="J43" s="167">
        <f t="shared" si="3"/>
        <v>178.31034299999999</v>
      </c>
      <c r="K43" s="51"/>
      <c r="L43" s="27"/>
      <c r="M43" s="30"/>
      <c r="N43" s="212"/>
      <c r="O43" s="3"/>
    </row>
    <row r="44" spans="1:15" ht="15.75" customHeight="1" x14ac:dyDescent="0.25">
      <c r="A44" s="232" t="s">
        <v>97</v>
      </c>
      <c r="B44" s="26">
        <v>0.99728467899999995</v>
      </c>
      <c r="C44" s="27">
        <v>19465.668065000002</v>
      </c>
      <c r="D44" s="165">
        <v>231.22452000000001</v>
      </c>
      <c r="E44" s="26">
        <v>11.131616966999999</v>
      </c>
      <c r="F44" s="27">
        <v>100523.12029799999</v>
      </c>
      <c r="G44" s="165">
        <v>1192.238609</v>
      </c>
      <c r="H44" s="28">
        <f t="shared" si="1"/>
        <v>12.128901645999999</v>
      </c>
      <c r="I44" s="29">
        <f t="shared" si="2"/>
        <v>119988.788363</v>
      </c>
      <c r="J44" s="167">
        <f t="shared" si="3"/>
        <v>1423.463129</v>
      </c>
      <c r="K44" s="51">
        <v>0.18626100000000001</v>
      </c>
      <c r="L44" s="27">
        <v>4696.3094739999997</v>
      </c>
      <c r="M44" s="30">
        <v>56.139609999999998</v>
      </c>
      <c r="N44" s="212"/>
      <c r="O44" s="3"/>
    </row>
    <row r="45" spans="1:15" ht="15.75" customHeight="1" x14ac:dyDescent="0.25">
      <c r="A45" s="232" t="s">
        <v>98</v>
      </c>
      <c r="B45" s="26"/>
      <c r="C45" s="27"/>
      <c r="D45" s="165"/>
      <c r="E45" s="26">
        <v>5.5306596939999997</v>
      </c>
      <c r="F45" s="27">
        <v>34527.056138</v>
      </c>
      <c r="G45" s="165">
        <v>409.35557399999999</v>
      </c>
      <c r="H45" s="28">
        <f t="shared" si="1"/>
        <v>5.5306596939999997</v>
      </c>
      <c r="I45" s="29">
        <f t="shared" si="2"/>
        <v>34527.056138</v>
      </c>
      <c r="J45" s="167">
        <f t="shared" si="3"/>
        <v>409.35557399999999</v>
      </c>
      <c r="K45" s="51"/>
      <c r="L45" s="27"/>
      <c r="M45" s="30"/>
      <c r="N45" s="212"/>
      <c r="O45" s="3"/>
    </row>
    <row r="46" spans="1:15" ht="15.75" customHeight="1" x14ac:dyDescent="0.25">
      <c r="A46" s="232" t="s">
        <v>99</v>
      </c>
      <c r="B46" s="26"/>
      <c r="C46" s="27"/>
      <c r="D46" s="165"/>
      <c r="E46" s="26">
        <v>0.28011999999999998</v>
      </c>
      <c r="F46" s="27">
        <v>2277.3234980000002</v>
      </c>
      <c r="G46" s="165">
        <v>27.021364999999999</v>
      </c>
      <c r="H46" s="28">
        <f t="shared" si="1"/>
        <v>0.28011999999999998</v>
      </c>
      <c r="I46" s="29">
        <f t="shared" si="2"/>
        <v>2277.3234980000002</v>
      </c>
      <c r="J46" s="167">
        <f t="shared" si="3"/>
        <v>27.021364999999999</v>
      </c>
      <c r="K46" s="51"/>
      <c r="L46" s="27"/>
      <c r="M46" s="30"/>
      <c r="N46" s="212"/>
      <c r="O46" s="3"/>
    </row>
    <row r="47" spans="1:15" ht="15.75" customHeight="1" x14ac:dyDescent="0.25">
      <c r="A47" s="232" t="s">
        <v>100</v>
      </c>
      <c r="B47" s="26">
        <v>5.51E-7</v>
      </c>
      <c r="C47" s="27">
        <v>0.53782799999999997</v>
      </c>
      <c r="D47" s="165">
        <v>6.313E-3</v>
      </c>
      <c r="E47" s="26">
        <v>2.3E-6</v>
      </c>
      <c r="F47" s="27">
        <v>0.37664599999999998</v>
      </c>
      <c r="G47" s="165">
        <v>4.4609999999999997E-3</v>
      </c>
      <c r="H47" s="28">
        <f t="shared" si="1"/>
        <v>2.8509999999999999E-6</v>
      </c>
      <c r="I47" s="29">
        <f t="shared" si="2"/>
        <v>0.91447400000000001</v>
      </c>
      <c r="J47" s="167">
        <f t="shared" si="3"/>
        <v>1.0773999999999999E-2</v>
      </c>
      <c r="K47" s="51"/>
      <c r="L47" s="27"/>
      <c r="M47" s="30"/>
      <c r="N47" s="212"/>
      <c r="O47" s="3"/>
    </row>
    <row r="48" spans="1:15" ht="15.75" customHeight="1" x14ac:dyDescent="0.25">
      <c r="A48" s="232" t="s">
        <v>101</v>
      </c>
      <c r="B48" s="26">
        <v>7.3805595830000001</v>
      </c>
      <c r="C48" s="27">
        <v>137399.48665400001</v>
      </c>
      <c r="D48" s="165">
        <v>1627.775447</v>
      </c>
      <c r="E48" s="26">
        <v>4.8455597729999997</v>
      </c>
      <c r="F48" s="27">
        <v>55276.259288000001</v>
      </c>
      <c r="G48" s="165">
        <v>653.86783500000001</v>
      </c>
      <c r="H48" s="28">
        <f t="shared" si="1"/>
        <v>12.226119356</v>
      </c>
      <c r="I48" s="29">
        <f t="shared" si="2"/>
        <v>192675.74594200001</v>
      </c>
      <c r="J48" s="167">
        <f t="shared" si="3"/>
        <v>2281.643282</v>
      </c>
      <c r="K48" s="51">
        <v>0.64460493799999996</v>
      </c>
      <c r="L48" s="27">
        <v>15068.882250000001</v>
      </c>
      <c r="M48" s="30">
        <v>178.629975</v>
      </c>
      <c r="N48" s="212"/>
      <c r="O48" s="3"/>
    </row>
    <row r="49" spans="1:15" ht="15.75" customHeight="1" x14ac:dyDescent="0.25">
      <c r="A49" s="232" t="s">
        <v>102</v>
      </c>
      <c r="B49" s="26">
        <v>3.904137017</v>
      </c>
      <c r="C49" s="27">
        <v>66647.0772</v>
      </c>
      <c r="D49" s="165">
        <v>789.16947700000003</v>
      </c>
      <c r="E49" s="26">
        <v>15.312582410999999</v>
      </c>
      <c r="F49" s="27">
        <v>109873.67724</v>
      </c>
      <c r="G49" s="165">
        <v>1304.0258449999999</v>
      </c>
      <c r="H49" s="28">
        <f t="shared" si="1"/>
        <v>19.216719427999998</v>
      </c>
      <c r="I49" s="29">
        <f t="shared" si="2"/>
        <v>176520.75443999999</v>
      </c>
      <c r="J49" s="167">
        <f t="shared" si="3"/>
        <v>2093.195322</v>
      </c>
      <c r="K49" s="51">
        <v>0.32337399999999999</v>
      </c>
      <c r="L49" s="27">
        <v>7529.4197830000003</v>
      </c>
      <c r="M49" s="30">
        <v>89.358483000000007</v>
      </c>
      <c r="N49" s="212"/>
      <c r="O49" s="3"/>
    </row>
    <row r="50" spans="1:15" ht="15.75" customHeight="1" x14ac:dyDescent="0.25">
      <c r="A50" s="232" t="s">
        <v>103</v>
      </c>
      <c r="B50" s="26">
        <v>0.52985599999999999</v>
      </c>
      <c r="C50" s="27">
        <v>6349.0314529999996</v>
      </c>
      <c r="D50" s="165">
        <v>74.671022000000008</v>
      </c>
      <c r="E50" s="26">
        <v>10.091483373000001</v>
      </c>
      <c r="F50" s="27">
        <v>65964.853764</v>
      </c>
      <c r="G50" s="165">
        <v>781.01556400000004</v>
      </c>
      <c r="H50" s="28">
        <f t="shared" si="1"/>
        <v>10.621339373000001</v>
      </c>
      <c r="I50" s="29">
        <f t="shared" si="2"/>
        <v>72313.885217000003</v>
      </c>
      <c r="J50" s="167">
        <f t="shared" si="3"/>
        <v>855.68658600000003</v>
      </c>
      <c r="K50" s="51">
        <v>1.4667328499999999</v>
      </c>
      <c r="L50" s="27">
        <v>44267.594448999997</v>
      </c>
      <c r="M50" s="30">
        <v>524.17743299999995</v>
      </c>
      <c r="N50" s="212"/>
      <c r="O50" s="3"/>
    </row>
    <row r="51" spans="1:15" ht="15.75" customHeight="1" x14ac:dyDescent="0.25">
      <c r="A51" s="232" t="s">
        <v>104</v>
      </c>
      <c r="B51" s="26">
        <v>5.3877817620000004</v>
      </c>
      <c r="C51" s="27">
        <v>83105.274223</v>
      </c>
      <c r="D51" s="165">
        <v>983.96730700000001</v>
      </c>
      <c r="E51" s="26">
        <v>2.3266775600000003</v>
      </c>
      <c r="F51" s="27">
        <v>23857.487645000001</v>
      </c>
      <c r="G51" s="165">
        <v>282.99300600000004</v>
      </c>
      <c r="H51" s="28">
        <f t="shared" si="1"/>
        <v>7.7144593220000006</v>
      </c>
      <c r="I51" s="29">
        <f t="shared" si="2"/>
        <v>106962.761868</v>
      </c>
      <c r="J51" s="167">
        <f t="shared" si="3"/>
        <v>1266.960313</v>
      </c>
      <c r="K51" s="51">
        <v>9.7637000000000002E-2</v>
      </c>
      <c r="L51" s="27">
        <v>2327.3327100000001</v>
      </c>
      <c r="M51" s="30">
        <v>27.099135</v>
      </c>
      <c r="N51" s="212"/>
      <c r="O51" s="3"/>
    </row>
    <row r="52" spans="1:15" ht="15.75" customHeight="1" x14ac:dyDescent="0.25">
      <c r="A52" s="232" t="s">
        <v>105</v>
      </c>
      <c r="B52" s="26">
        <v>1.8300000000000001E-7</v>
      </c>
      <c r="C52" s="27">
        <v>9.3671000000000004E-2</v>
      </c>
      <c r="D52" s="165">
        <v>1.1119999999999999E-3</v>
      </c>
      <c r="E52" s="26">
        <v>5.0000000000000001E-9</v>
      </c>
      <c r="F52" s="27">
        <v>1.7964000000000001E-2</v>
      </c>
      <c r="G52" s="165">
        <v>2.1300000000000003E-4</v>
      </c>
      <c r="H52" s="28">
        <f t="shared" si="1"/>
        <v>1.8800000000000002E-7</v>
      </c>
      <c r="I52" s="29">
        <f t="shared" si="2"/>
        <v>0.11163500000000001</v>
      </c>
      <c r="J52" s="167">
        <f t="shared" si="3"/>
        <v>1.325E-3</v>
      </c>
      <c r="K52" s="51">
        <v>9.6299999999999993E-7</v>
      </c>
      <c r="L52" s="27">
        <v>0.51105599999999995</v>
      </c>
      <c r="M52" s="30">
        <v>5.9579999999999998E-3</v>
      </c>
      <c r="N52" s="212"/>
      <c r="O52" s="3"/>
    </row>
    <row r="53" spans="1:15" ht="15.75" customHeight="1" x14ac:dyDescent="0.25">
      <c r="A53" s="232" t="s">
        <v>106</v>
      </c>
      <c r="B53" s="26"/>
      <c r="C53" s="27"/>
      <c r="D53" s="165"/>
      <c r="E53" s="26">
        <v>1.9247270000000001</v>
      </c>
      <c r="F53" s="27">
        <v>13635.023385999999</v>
      </c>
      <c r="G53" s="165">
        <v>162.06771599999999</v>
      </c>
      <c r="H53" s="28">
        <f t="shared" si="1"/>
        <v>1.9247270000000001</v>
      </c>
      <c r="I53" s="29">
        <f t="shared" si="2"/>
        <v>13635.023385999999</v>
      </c>
      <c r="J53" s="167">
        <f t="shared" si="3"/>
        <v>162.06771599999999</v>
      </c>
      <c r="K53" s="51"/>
      <c r="L53" s="27"/>
      <c r="M53" s="30"/>
      <c r="N53" s="212"/>
      <c r="O53" s="3"/>
    </row>
    <row r="54" spans="1:15" ht="15.75" customHeight="1" thickBot="1" x14ac:dyDescent="0.3">
      <c r="A54" s="232" t="s">
        <v>107</v>
      </c>
      <c r="B54" s="26">
        <v>0.38919587</v>
      </c>
      <c r="C54" s="27">
        <v>7736.2919000000002</v>
      </c>
      <c r="D54" s="165">
        <v>92.221029000000001</v>
      </c>
      <c r="E54" s="26">
        <v>13.719585201999999</v>
      </c>
      <c r="F54" s="27">
        <v>111814.651831</v>
      </c>
      <c r="G54" s="165">
        <v>1322.3456640000002</v>
      </c>
      <c r="H54" s="28">
        <f t="shared" si="1"/>
        <v>14.108781071999999</v>
      </c>
      <c r="I54" s="29">
        <f t="shared" si="2"/>
        <v>119550.94373099999</v>
      </c>
      <c r="J54" s="167">
        <f t="shared" si="3"/>
        <v>1414.5666930000002</v>
      </c>
      <c r="K54" s="51">
        <v>3.0790599999999998E-3</v>
      </c>
      <c r="L54" s="27">
        <v>78.310303000000005</v>
      </c>
      <c r="M54" s="30">
        <v>0.92933699999999997</v>
      </c>
      <c r="N54" s="212"/>
      <c r="O54" s="3"/>
    </row>
    <row r="55" spans="1:15" ht="17.25" customHeight="1" thickBot="1" x14ac:dyDescent="0.3">
      <c r="A55" s="233" t="s">
        <v>223</v>
      </c>
      <c r="B55" s="169"/>
      <c r="C55" s="170"/>
      <c r="D55" s="170"/>
      <c r="E55" s="169"/>
      <c r="F55" s="170"/>
      <c r="G55" s="170"/>
      <c r="H55" s="171"/>
      <c r="I55" s="172"/>
      <c r="J55" s="172"/>
      <c r="K55" s="173"/>
      <c r="L55" s="170"/>
      <c r="M55" s="174" t="s">
        <v>199</v>
      </c>
      <c r="N55" s="212"/>
      <c r="O55" s="3"/>
    </row>
    <row r="56" spans="1:15" ht="18.75" customHeight="1" x14ac:dyDescent="0.25">
      <c r="A56" s="234" t="s">
        <v>108</v>
      </c>
      <c r="B56" s="176"/>
      <c r="C56" s="177"/>
      <c r="D56" s="178"/>
      <c r="E56" s="176">
        <v>7.2933479999999999</v>
      </c>
      <c r="F56" s="177">
        <v>37783.014912999999</v>
      </c>
      <c r="G56" s="178">
        <v>447.83748600000001</v>
      </c>
      <c r="H56" s="242">
        <f t="shared" ref="H56:H72" si="4">B56+E56</f>
        <v>7.2933479999999999</v>
      </c>
      <c r="I56" s="179">
        <f t="shared" ref="I56:I72" si="5">C56+F56</f>
        <v>37783.014912999999</v>
      </c>
      <c r="J56" s="180">
        <f t="shared" ref="J56:J72" si="6">D56+G56</f>
        <v>447.83748600000001</v>
      </c>
      <c r="K56" s="181"/>
      <c r="L56" s="177"/>
      <c r="M56" s="182"/>
      <c r="N56" s="212"/>
      <c r="O56" s="3"/>
    </row>
    <row r="57" spans="1:15" ht="18.75" customHeight="1" x14ac:dyDescent="0.25">
      <c r="A57" s="234" t="s">
        <v>224</v>
      </c>
      <c r="B57" s="176">
        <v>0.83056325799999997</v>
      </c>
      <c r="C57" s="177">
        <v>12150.011780000001</v>
      </c>
      <c r="D57" s="178">
        <v>143.40502900000001</v>
      </c>
      <c r="E57" s="176">
        <v>7.0760823960000003</v>
      </c>
      <c r="F57" s="177">
        <v>64225.761433</v>
      </c>
      <c r="G57" s="178">
        <v>759.01125300000001</v>
      </c>
      <c r="H57" s="28">
        <f t="shared" si="4"/>
        <v>7.9066456540000001</v>
      </c>
      <c r="I57" s="29">
        <f t="shared" si="5"/>
        <v>76375.773213000008</v>
      </c>
      <c r="J57" s="167">
        <f t="shared" si="6"/>
        <v>902.41628200000002</v>
      </c>
      <c r="K57" s="181">
        <v>0.197101</v>
      </c>
      <c r="L57" s="177">
        <v>4717.7723299999998</v>
      </c>
      <c r="M57" s="182">
        <v>55.060924</v>
      </c>
      <c r="N57" s="212"/>
      <c r="O57" s="3"/>
    </row>
    <row r="58" spans="1:15" ht="18.75" customHeight="1" x14ac:dyDescent="0.25">
      <c r="A58" s="234" t="s">
        <v>109</v>
      </c>
      <c r="B58" s="176"/>
      <c r="C58" s="177"/>
      <c r="D58" s="178"/>
      <c r="E58" s="176">
        <v>1.3681411240000001</v>
      </c>
      <c r="F58" s="177">
        <v>8091.1818639999992</v>
      </c>
      <c r="G58" s="178">
        <v>96.001069000000001</v>
      </c>
      <c r="H58" s="28">
        <f t="shared" si="4"/>
        <v>1.3681411240000001</v>
      </c>
      <c r="I58" s="29">
        <f t="shared" si="5"/>
        <v>8091.1818639999992</v>
      </c>
      <c r="J58" s="167">
        <f t="shared" si="6"/>
        <v>96.001069000000001</v>
      </c>
      <c r="K58" s="181">
        <v>2.1535297999999998E-2</v>
      </c>
      <c r="L58" s="177">
        <v>533.09626500000002</v>
      </c>
      <c r="M58" s="182">
        <v>6.3263649999999991</v>
      </c>
      <c r="N58" s="212"/>
      <c r="O58" s="3"/>
    </row>
    <row r="59" spans="1:15" ht="18.75" customHeight="1" x14ac:dyDescent="0.25">
      <c r="A59" s="234" t="s">
        <v>110</v>
      </c>
      <c r="B59" s="176">
        <v>5.7000000000000002E-2</v>
      </c>
      <c r="C59" s="177">
        <v>845.06653900000003</v>
      </c>
      <c r="D59" s="178">
        <v>9.8683910000000008</v>
      </c>
      <c r="E59" s="176">
        <v>1.1953427999999999</v>
      </c>
      <c r="F59" s="177">
        <v>7800.3345499999996</v>
      </c>
      <c r="G59" s="178">
        <v>91.782801000000006</v>
      </c>
      <c r="H59" s="28">
        <f t="shared" si="4"/>
        <v>1.2523427999999999</v>
      </c>
      <c r="I59" s="29">
        <f t="shared" si="5"/>
        <v>8645.401088999999</v>
      </c>
      <c r="J59" s="167">
        <f t="shared" si="6"/>
        <v>101.65119200000001</v>
      </c>
      <c r="K59" s="181">
        <v>5.1867950000000003E-2</v>
      </c>
      <c r="L59" s="177">
        <v>1393.8515620000001</v>
      </c>
      <c r="M59" s="182">
        <v>16.61487</v>
      </c>
      <c r="N59" s="212"/>
      <c r="O59" s="3"/>
    </row>
    <row r="60" spans="1:15" ht="18.75" customHeight="1" x14ac:dyDescent="0.25">
      <c r="A60" s="234" t="s">
        <v>111</v>
      </c>
      <c r="B60" s="176">
        <v>11.555517501000001</v>
      </c>
      <c r="C60" s="177">
        <v>203652.08760999999</v>
      </c>
      <c r="D60" s="178">
        <v>2412.1256200000003</v>
      </c>
      <c r="E60" s="176">
        <v>9.2621047519999991</v>
      </c>
      <c r="F60" s="177">
        <v>99989.03422500001</v>
      </c>
      <c r="G60" s="178">
        <v>1184.2591090000001</v>
      </c>
      <c r="H60" s="28">
        <f t="shared" si="4"/>
        <v>20.817622253</v>
      </c>
      <c r="I60" s="29">
        <f t="shared" si="5"/>
        <v>303641.121835</v>
      </c>
      <c r="J60" s="167">
        <f t="shared" si="6"/>
        <v>3596.3847290000003</v>
      </c>
      <c r="K60" s="181">
        <v>0.77937374199999998</v>
      </c>
      <c r="L60" s="177">
        <v>18901.953723999999</v>
      </c>
      <c r="M60" s="182">
        <v>223.18514999999999</v>
      </c>
      <c r="N60" s="212"/>
      <c r="O60" s="3"/>
    </row>
    <row r="61" spans="1:15" ht="18.75" customHeight="1" x14ac:dyDescent="0.25">
      <c r="A61" s="234" t="s">
        <v>112</v>
      </c>
      <c r="B61" s="176"/>
      <c r="C61" s="177"/>
      <c r="D61" s="178"/>
      <c r="E61" s="176">
        <v>6.0499999999999998E-2</v>
      </c>
      <c r="F61" s="177">
        <v>255.901241</v>
      </c>
      <c r="G61" s="178">
        <v>3.0502090000000002</v>
      </c>
      <c r="H61" s="28">
        <f t="shared" si="4"/>
        <v>6.0499999999999998E-2</v>
      </c>
      <c r="I61" s="29">
        <f t="shared" si="5"/>
        <v>255.901241</v>
      </c>
      <c r="J61" s="167">
        <f t="shared" si="6"/>
        <v>3.0502090000000002</v>
      </c>
      <c r="K61" s="181"/>
      <c r="L61" s="177"/>
      <c r="M61" s="182"/>
      <c r="N61" s="212"/>
      <c r="O61" s="3"/>
    </row>
    <row r="62" spans="1:15" ht="18.75" customHeight="1" x14ac:dyDescent="0.25">
      <c r="A62" s="234" t="s">
        <v>113</v>
      </c>
      <c r="B62" s="176"/>
      <c r="C62" s="177"/>
      <c r="D62" s="178"/>
      <c r="E62" s="176">
        <v>0.23901017699999999</v>
      </c>
      <c r="F62" s="177">
        <v>3122.4891130000001</v>
      </c>
      <c r="G62" s="178">
        <v>37.068474999999999</v>
      </c>
      <c r="H62" s="28">
        <f t="shared" si="4"/>
        <v>0.23901017699999999</v>
      </c>
      <c r="I62" s="29">
        <f t="shared" si="5"/>
        <v>3122.4891130000001</v>
      </c>
      <c r="J62" s="167">
        <f t="shared" si="6"/>
        <v>37.068474999999999</v>
      </c>
      <c r="K62" s="181">
        <v>2.9700000000000001E-2</v>
      </c>
      <c r="L62" s="177">
        <v>980.55863399999998</v>
      </c>
      <c r="M62" s="182">
        <v>11.747311</v>
      </c>
      <c r="N62" s="212"/>
      <c r="O62" s="3"/>
    </row>
    <row r="63" spans="1:15" ht="18.75" customHeight="1" x14ac:dyDescent="0.25">
      <c r="A63" s="234" t="s">
        <v>114</v>
      </c>
      <c r="B63" s="176"/>
      <c r="C63" s="177"/>
      <c r="D63" s="178"/>
      <c r="E63" s="176">
        <v>0.50763400000000003</v>
      </c>
      <c r="F63" s="177">
        <v>4198.3623269999998</v>
      </c>
      <c r="G63" s="178">
        <v>49.700529000000003</v>
      </c>
      <c r="H63" s="28">
        <f t="shared" si="4"/>
        <v>0.50763400000000003</v>
      </c>
      <c r="I63" s="29">
        <f t="shared" si="5"/>
        <v>4198.3623269999998</v>
      </c>
      <c r="J63" s="167">
        <f t="shared" si="6"/>
        <v>49.700529000000003</v>
      </c>
      <c r="K63" s="181">
        <v>6.0499999999999998E-2</v>
      </c>
      <c r="L63" s="177">
        <v>1595.2571840000001</v>
      </c>
      <c r="M63" s="182">
        <v>18.992592999999999</v>
      </c>
      <c r="N63" s="212"/>
      <c r="O63" s="3"/>
    </row>
    <row r="64" spans="1:15" ht="18.75" customHeight="1" x14ac:dyDescent="0.25">
      <c r="A64" s="234" t="s">
        <v>115</v>
      </c>
      <c r="B64" s="176"/>
      <c r="C64" s="177"/>
      <c r="D64" s="178"/>
      <c r="E64" s="176">
        <v>0.17069999999999999</v>
      </c>
      <c r="F64" s="177">
        <v>1000.7066129999999</v>
      </c>
      <c r="G64" s="178">
        <v>11.795389999999999</v>
      </c>
      <c r="H64" s="28">
        <f t="shared" si="4"/>
        <v>0.17069999999999999</v>
      </c>
      <c r="I64" s="29">
        <f t="shared" si="5"/>
        <v>1000.7066129999999</v>
      </c>
      <c r="J64" s="167">
        <f t="shared" si="6"/>
        <v>11.795389999999999</v>
      </c>
      <c r="K64" s="181"/>
      <c r="L64" s="177"/>
      <c r="M64" s="182"/>
      <c r="N64" s="212"/>
      <c r="O64" s="3"/>
    </row>
    <row r="65" spans="1:20" ht="18.75" customHeight="1" x14ac:dyDescent="0.25">
      <c r="A65" s="234" t="s">
        <v>116</v>
      </c>
      <c r="B65" s="176"/>
      <c r="C65" s="177"/>
      <c r="D65" s="178"/>
      <c r="E65" s="176">
        <v>0.142515</v>
      </c>
      <c r="F65" s="177">
        <v>830.70302600000002</v>
      </c>
      <c r="G65" s="178">
        <v>9.6855309999999992</v>
      </c>
      <c r="H65" s="28">
        <f t="shared" si="4"/>
        <v>0.142515</v>
      </c>
      <c r="I65" s="29">
        <f t="shared" si="5"/>
        <v>830.70302600000002</v>
      </c>
      <c r="J65" s="167">
        <f t="shared" si="6"/>
        <v>9.6855309999999992</v>
      </c>
      <c r="K65" s="181"/>
      <c r="L65" s="177"/>
      <c r="M65" s="182"/>
      <c r="N65" s="212"/>
      <c r="O65" s="3"/>
    </row>
    <row r="66" spans="1:20" ht="18.75" customHeight="1" x14ac:dyDescent="0.25">
      <c r="A66" s="234" t="s">
        <v>241</v>
      </c>
      <c r="B66" s="176"/>
      <c r="C66" s="177"/>
      <c r="D66" s="178"/>
      <c r="E66" s="176">
        <v>4.4248895619999997</v>
      </c>
      <c r="F66" s="177">
        <v>36022.614745999999</v>
      </c>
      <c r="G66" s="178">
        <v>426.11537100000004</v>
      </c>
      <c r="H66" s="28">
        <f t="shared" si="4"/>
        <v>4.4248895619999997</v>
      </c>
      <c r="I66" s="29">
        <f t="shared" si="5"/>
        <v>36022.614745999999</v>
      </c>
      <c r="J66" s="167">
        <f t="shared" si="6"/>
        <v>426.11537100000004</v>
      </c>
      <c r="K66" s="181"/>
      <c r="L66" s="177"/>
      <c r="M66" s="182"/>
      <c r="N66" s="212"/>
      <c r="O66" s="3"/>
    </row>
    <row r="67" spans="1:20" ht="18.75" customHeight="1" x14ac:dyDescent="0.25">
      <c r="A67" s="234" t="s">
        <v>117</v>
      </c>
      <c r="B67" s="176"/>
      <c r="C67" s="177"/>
      <c r="D67" s="178"/>
      <c r="E67" s="176">
        <v>1.123159</v>
      </c>
      <c r="F67" s="177">
        <v>8632.6727950000004</v>
      </c>
      <c r="G67" s="178">
        <v>99.705478000000014</v>
      </c>
      <c r="H67" s="28">
        <f t="shared" si="4"/>
        <v>1.123159</v>
      </c>
      <c r="I67" s="29">
        <f t="shared" si="5"/>
        <v>8632.6727950000004</v>
      </c>
      <c r="J67" s="167">
        <f t="shared" si="6"/>
        <v>99.705478000000014</v>
      </c>
      <c r="K67" s="181"/>
      <c r="L67" s="177"/>
      <c r="M67" s="182"/>
      <c r="N67" s="212"/>
      <c r="O67" s="3"/>
    </row>
    <row r="68" spans="1:20" ht="18.75" customHeight="1" x14ac:dyDescent="0.25">
      <c r="A68" s="234" t="s">
        <v>118</v>
      </c>
      <c r="B68" s="176">
        <v>4.0007100000000002E-3</v>
      </c>
      <c r="C68" s="177">
        <v>65.951020999999997</v>
      </c>
      <c r="D68" s="178">
        <v>0.78614300000000004</v>
      </c>
      <c r="E68" s="176">
        <v>16.085826570000002</v>
      </c>
      <c r="F68" s="177">
        <v>103899.132904</v>
      </c>
      <c r="G68" s="178">
        <v>1227.9701309999998</v>
      </c>
      <c r="H68" s="28">
        <f t="shared" si="4"/>
        <v>16.089827280000002</v>
      </c>
      <c r="I68" s="29">
        <f t="shared" si="5"/>
        <v>103965.083925</v>
      </c>
      <c r="J68" s="167">
        <f t="shared" si="6"/>
        <v>1228.7562739999998</v>
      </c>
      <c r="K68" s="181"/>
      <c r="L68" s="177"/>
      <c r="M68" s="182"/>
      <c r="N68" s="212"/>
      <c r="O68" s="3"/>
    </row>
    <row r="69" spans="1:20" ht="18.75" customHeight="1" x14ac:dyDescent="0.25">
      <c r="A69" s="234" t="s">
        <v>207</v>
      </c>
      <c r="B69" s="176"/>
      <c r="C69" s="177"/>
      <c r="D69" s="178"/>
      <c r="E69" s="176">
        <v>8.1782590000000002E-2</v>
      </c>
      <c r="F69" s="177">
        <v>802.54073400000004</v>
      </c>
      <c r="G69" s="178">
        <v>9.6146170000000009</v>
      </c>
      <c r="H69" s="28">
        <f t="shared" si="4"/>
        <v>8.1782590000000002E-2</v>
      </c>
      <c r="I69" s="29">
        <f t="shared" si="5"/>
        <v>802.54073400000004</v>
      </c>
      <c r="J69" s="167">
        <f t="shared" si="6"/>
        <v>9.6146170000000009</v>
      </c>
      <c r="K69" s="181"/>
      <c r="L69" s="177"/>
      <c r="M69" s="182"/>
      <c r="N69" s="212"/>
      <c r="O69" s="3"/>
    </row>
    <row r="70" spans="1:20" ht="18.75" customHeight="1" x14ac:dyDescent="0.25">
      <c r="A70" s="234" t="s">
        <v>119</v>
      </c>
      <c r="B70" s="176"/>
      <c r="C70" s="177"/>
      <c r="D70" s="178"/>
      <c r="E70" s="176">
        <v>9.0660249999999998</v>
      </c>
      <c r="F70" s="177">
        <v>56533.344851000002</v>
      </c>
      <c r="G70" s="178">
        <v>668.85093600000005</v>
      </c>
      <c r="H70" s="28">
        <f t="shared" si="4"/>
        <v>9.0660249999999998</v>
      </c>
      <c r="I70" s="29">
        <f t="shared" si="5"/>
        <v>56533.344851000002</v>
      </c>
      <c r="J70" s="167">
        <f t="shared" si="6"/>
        <v>668.85093600000005</v>
      </c>
      <c r="K70" s="181">
        <v>1.5300000000000001E-4</v>
      </c>
      <c r="L70" s="177">
        <v>11.296896</v>
      </c>
      <c r="M70" s="182">
        <v>0.13517000000000001</v>
      </c>
      <c r="N70" s="212"/>
      <c r="O70" s="3"/>
    </row>
    <row r="71" spans="1:20" ht="18.75" customHeight="1" x14ac:dyDescent="0.25">
      <c r="A71" s="234" t="s">
        <v>120</v>
      </c>
      <c r="B71" s="176">
        <v>4.6423920799999996</v>
      </c>
      <c r="C71" s="177">
        <v>92836.100258999999</v>
      </c>
      <c r="D71" s="178">
        <v>1102.6174900000001</v>
      </c>
      <c r="E71" s="176">
        <v>10.497512167000002</v>
      </c>
      <c r="F71" s="177">
        <v>90815.509060000011</v>
      </c>
      <c r="G71" s="178">
        <v>1076.934649</v>
      </c>
      <c r="H71" s="28">
        <f t="shared" si="4"/>
        <v>15.139904247</v>
      </c>
      <c r="I71" s="29">
        <f t="shared" si="5"/>
        <v>183651.60931900001</v>
      </c>
      <c r="J71" s="167">
        <f t="shared" si="6"/>
        <v>2179.5521390000004</v>
      </c>
      <c r="K71" s="181">
        <v>0.87561038700000005</v>
      </c>
      <c r="L71" s="177">
        <v>21843.222219000003</v>
      </c>
      <c r="M71" s="182">
        <v>259.95853</v>
      </c>
      <c r="N71" s="212"/>
      <c r="O71" s="3"/>
    </row>
    <row r="72" spans="1:20" ht="18.75" customHeight="1" x14ac:dyDescent="0.25">
      <c r="A72" s="234" t="s">
        <v>163</v>
      </c>
      <c r="B72" s="176"/>
      <c r="C72" s="177"/>
      <c r="D72" s="178"/>
      <c r="E72" s="176"/>
      <c r="F72" s="177"/>
      <c r="G72" s="178"/>
      <c r="H72" s="28">
        <f t="shared" si="4"/>
        <v>0</v>
      </c>
      <c r="I72" s="29">
        <f t="shared" si="5"/>
        <v>0</v>
      </c>
      <c r="J72" s="167">
        <f t="shared" si="6"/>
        <v>0</v>
      </c>
      <c r="K72" s="181">
        <v>4.6900000000000002E-4</v>
      </c>
      <c r="L72" s="177">
        <v>6.0200509999999996</v>
      </c>
      <c r="M72" s="182">
        <v>7.2031999999999999E-2</v>
      </c>
      <c r="N72" s="212"/>
      <c r="O72" s="3"/>
    </row>
    <row r="73" spans="1:20" ht="21" customHeight="1" thickBot="1" x14ac:dyDescent="0.3">
      <c r="A73" s="235" t="s">
        <v>58</v>
      </c>
      <c r="B73" s="237">
        <f t="shared" ref="B73:M73" si="7">SUM(B6:B72)</f>
        <v>57.576296333999998</v>
      </c>
      <c r="C73" s="238">
        <f t="shared" si="7"/>
        <v>1032104.442765</v>
      </c>
      <c r="D73" s="238">
        <f t="shared" si="7"/>
        <v>12227.030738000001</v>
      </c>
      <c r="E73" s="237">
        <f t="shared" si="7"/>
        <v>186.04602360899997</v>
      </c>
      <c r="F73" s="238">
        <f t="shared" si="7"/>
        <v>1463233.3485080001</v>
      </c>
      <c r="G73" s="238">
        <f t="shared" si="7"/>
        <v>17322.262941999998</v>
      </c>
      <c r="H73" s="237">
        <f>SUM(H6:H72)</f>
        <v>243.62231994300001</v>
      </c>
      <c r="I73" s="238">
        <f>SUM(I6:I72)</f>
        <v>2495337.7912730002</v>
      </c>
      <c r="J73" s="238">
        <f>SUM(J6:J72)</f>
        <v>29549.293680000002</v>
      </c>
      <c r="K73" s="239">
        <f t="shared" si="7"/>
        <v>4.8802146770000006</v>
      </c>
      <c r="L73" s="238">
        <f t="shared" si="7"/>
        <v>126961.79394500001</v>
      </c>
      <c r="M73" s="240">
        <f t="shared" si="7"/>
        <v>1504.0145310000003</v>
      </c>
      <c r="O73" s="3"/>
      <c r="P73" s="3"/>
      <c r="Q73" s="3"/>
      <c r="R73" s="3"/>
      <c r="S73" s="3"/>
      <c r="T73" s="3"/>
    </row>
    <row r="74" spans="1:20" ht="13.5" thickTop="1" x14ac:dyDescent="0.25"/>
  </sheetData>
  <mergeCells count="7">
    <mergeCell ref="A1:M1"/>
    <mergeCell ref="A2:M2"/>
    <mergeCell ref="A3:A4"/>
    <mergeCell ref="B3:D3"/>
    <mergeCell ref="E3:G3"/>
    <mergeCell ref="H3:J3"/>
    <mergeCell ref="K3:M3"/>
  </mergeCells>
  <phoneticPr fontId="11" type="noConversion"/>
  <printOptions horizontalCentered="1"/>
  <pageMargins left="0.31496062992125984" right="0.27559055118110237" top="0.47244094488188981" bottom="0.51181102362204722" header="0.31496062992125984" footer="0.35433070866141736"/>
  <pageSetup paperSize="9" scale="80" firstPageNumber="7" orientation="portrait" useFirstPageNumber="1" r:id="rId1"/>
  <headerFooter scaleWithDoc="0"/>
  <rowBreaks count="1" manualBreakCount="1">
    <brk id="55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56"/>
  <sheetViews>
    <sheetView zoomScaleNormal="100" zoomScaleSheetLayoutView="100" workbookViewId="0">
      <selection activeCell="P5" sqref="P5"/>
    </sheetView>
  </sheetViews>
  <sheetFormatPr defaultColWidth="9.140625" defaultRowHeight="12.75" x14ac:dyDescent="0.2"/>
  <cols>
    <col min="1" max="1" width="16.28515625" style="48" customWidth="1"/>
    <col min="2" max="2" width="8.42578125" style="48" customWidth="1"/>
    <col min="3" max="4" width="6.5703125" style="48" customWidth="1"/>
    <col min="5" max="5" width="7.5703125" style="48" customWidth="1"/>
    <col min="6" max="7" width="7.140625" style="48" customWidth="1"/>
    <col min="8" max="8" width="7.5703125" style="48" customWidth="1"/>
    <col min="9" max="10" width="7.140625" style="48" customWidth="1"/>
    <col min="11" max="11" width="6.5703125" style="48" bestFit="1" customWidth="1"/>
    <col min="12" max="12" width="7" style="48" customWidth="1"/>
    <col min="13" max="13" width="7.5703125" style="48" customWidth="1"/>
    <col min="14" max="14" width="9.140625" style="48" hidden="1" customWidth="1"/>
    <col min="15" max="15" width="9.140625" style="48" customWidth="1"/>
    <col min="16" max="16" width="9.85546875" style="48" customWidth="1"/>
    <col min="17" max="17" width="10.42578125" style="48" bestFit="1" customWidth="1"/>
    <col min="18" max="19" width="9.140625" style="48"/>
    <col min="20" max="20" width="12.7109375" style="48" customWidth="1"/>
    <col min="21" max="16384" width="9.140625" style="48"/>
  </cols>
  <sheetData>
    <row r="1" spans="1:20" ht="17.25" customHeight="1" x14ac:dyDescent="0.2">
      <c r="A1" s="315" t="s">
        <v>247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47"/>
      <c r="O1" s="2"/>
      <c r="P1" s="2"/>
      <c r="Q1" s="2"/>
      <c r="R1" s="2"/>
      <c r="S1" s="2"/>
      <c r="T1" s="2"/>
    </row>
    <row r="2" spans="1:20" ht="17.25" customHeight="1" x14ac:dyDescent="0.2">
      <c r="A2" s="286" t="s">
        <v>140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47"/>
      <c r="O2" s="2"/>
      <c r="P2" s="2"/>
      <c r="Q2" s="2"/>
      <c r="R2" s="2"/>
      <c r="S2" s="2"/>
      <c r="T2" s="2"/>
    </row>
    <row r="3" spans="1:20" ht="19.5" customHeight="1" x14ac:dyDescent="0.2">
      <c r="A3" s="314" t="s">
        <v>150</v>
      </c>
      <c r="B3" s="282" t="s">
        <v>141</v>
      </c>
      <c r="C3" s="283"/>
      <c r="D3" s="283"/>
      <c r="E3" s="282" t="s">
        <v>142</v>
      </c>
      <c r="F3" s="283"/>
      <c r="G3" s="283"/>
      <c r="H3" s="282" t="s">
        <v>144</v>
      </c>
      <c r="I3" s="283"/>
      <c r="J3" s="283"/>
      <c r="K3" s="282" t="s">
        <v>145</v>
      </c>
      <c r="L3" s="283"/>
      <c r="M3" s="284"/>
      <c r="N3" s="49"/>
      <c r="O3" s="2"/>
      <c r="P3" s="2"/>
      <c r="Q3" s="2"/>
      <c r="R3" s="2"/>
      <c r="S3" s="2"/>
      <c r="T3" s="2"/>
    </row>
    <row r="4" spans="1:20" ht="29.25" customHeight="1" x14ac:dyDescent="0.2">
      <c r="A4" s="268"/>
      <c r="B4" s="109" t="s">
        <v>146</v>
      </c>
      <c r="C4" s="108" t="s">
        <v>164</v>
      </c>
      <c r="D4" s="108" t="s">
        <v>165</v>
      </c>
      <c r="E4" s="109" t="s">
        <v>146</v>
      </c>
      <c r="F4" s="108" t="s">
        <v>164</v>
      </c>
      <c r="G4" s="108" t="s">
        <v>165</v>
      </c>
      <c r="H4" s="109" t="s">
        <v>146</v>
      </c>
      <c r="I4" s="108" t="s">
        <v>164</v>
      </c>
      <c r="J4" s="108" t="s">
        <v>165</v>
      </c>
      <c r="K4" s="108" t="s">
        <v>146</v>
      </c>
      <c r="L4" s="108" t="s">
        <v>164</v>
      </c>
      <c r="M4" s="110" t="s">
        <v>165</v>
      </c>
      <c r="N4" s="49"/>
      <c r="O4" s="2"/>
      <c r="P4" s="2"/>
      <c r="Q4" s="2"/>
      <c r="R4" s="2"/>
      <c r="S4" s="2"/>
      <c r="T4" s="2"/>
    </row>
    <row r="5" spans="1:20" ht="18.75" customHeight="1" x14ac:dyDescent="0.2">
      <c r="A5" s="66" t="s">
        <v>0</v>
      </c>
      <c r="B5" s="67" t="s">
        <v>1</v>
      </c>
      <c r="C5" s="67" t="s">
        <v>2</v>
      </c>
      <c r="D5" s="67" t="s">
        <v>3</v>
      </c>
      <c r="E5" s="67" t="s">
        <v>4</v>
      </c>
      <c r="F5" s="67" t="s">
        <v>5</v>
      </c>
      <c r="G5" s="67" t="s">
        <v>6</v>
      </c>
      <c r="H5" s="67" t="s">
        <v>7</v>
      </c>
      <c r="I5" s="67" t="s">
        <v>8</v>
      </c>
      <c r="J5" s="67" t="s">
        <v>9</v>
      </c>
      <c r="K5" s="67" t="s">
        <v>10</v>
      </c>
      <c r="L5" s="67" t="s">
        <v>11</v>
      </c>
      <c r="M5" s="68" t="s">
        <v>12</v>
      </c>
      <c r="N5" s="50" t="s">
        <v>20</v>
      </c>
      <c r="O5" s="2"/>
      <c r="P5" s="2"/>
      <c r="Q5" s="2"/>
      <c r="R5" s="2"/>
      <c r="S5" s="2"/>
      <c r="T5" s="2"/>
    </row>
    <row r="6" spans="1:20" ht="25.5" x14ac:dyDescent="0.2">
      <c r="A6" s="166" t="s">
        <v>121</v>
      </c>
      <c r="B6" s="51">
        <v>2.1E-7</v>
      </c>
      <c r="C6" s="27">
        <v>3.49E-3</v>
      </c>
      <c r="D6" s="165">
        <v>4.1999999999999998E-5</v>
      </c>
      <c r="E6" s="51"/>
      <c r="F6" s="27"/>
      <c r="G6" s="165"/>
      <c r="H6" s="52">
        <f>B6+E6</f>
        <v>2.1E-7</v>
      </c>
      <c r="I6" s="29">
        <f>C6+F6</f>
        <v>3.49E-3</v>
      </c>
      <c r="J6" s="29">
        <f>D6+G6</f>
        <v>4.1999999999999998E-5</v>
      </c>
      <c r="K6" s="51"/>
      <c r="L6" s="27"/>
      <c r="M6" s="30"/>
      <c r="N6" s="53">
        <f t="shared" ref="N6:N41" si="0">H6/$H$55</f>
        <v>1.0970790354789765E-7</v>
      </c>
      <c r="O6" s="1"/>
      <c r="P6" s="1"/>
      <c r="Q6" s="1"/>
      <c r="R6" s="1"/>
      <c r="S6" s="1"/>
      <c r="T6" s="1"/>
    </row>
    <row r="7" spans="1:20" ht="17.45" customHeight="1" x14ac:dyDescent="0.2">
      <c r="A7" s="166" t="s">
        <v>122</v>
      </c>
      <c r="B7" s="51"/>
      <c r="C7" s="27"/>
      <c r="D7" s="165"/>
      <c r="E7" s="51">
        <v>1.40679E-2</v>
      </c>
      <c r="F7" s="27">
        <v>122.79673700000001</v>
      </c>
      <c r="G7" s="165">
        <v>1.4353009999999999</v>
      </c>
      <c r="H7" s="52">
        <f t="shared" ref="H7:H50" si="1">B7+E7</f>
        <v>1.40679E-2</v>
      </c>
      <c r="I7" s="29">
        <f t="shared" ref="I7:I50" si="2">C7+F7</f>
        <v>122.79673700000001</v>
      </c>
      <c r="J7" s="29">
        <f t="shared" ref="J7:J50" si="3">D7+G7</f>
        <v>1.4353009999999999</v>
      </c>
      <c r="K7" s="51">
        <v>4.833E-5</v>
      </c>
      <c r="L7" s="27">
        <v>0.38663999999999998</v>
      </c>
      <c r="M7" s="30">
        <v>4.535E-3</v>
      </c>
      <c r="N7" s="53">
        <f t="shared" si="0"/>
        <v>7.3493324586736634E-3</v>
      </c>
      <c r="O7" s="1"/>
      <c r="P7" s="1"/>
      <c r="Q7" s="1"/>
      <c r="R7" s="1"/>
      <c r="S7" s="1"/>
      <c r="T7" s="1"/>
    </row>
    <row r="8" spans="1:20" x14ac:dyDescent="0.2">
      <c r="A8" s="166" t="s">
        <v>123</v>
      </c>
      <c r="B8" s="51"/>
      <c r="C8" s="27"/>
      <c r="D8" s="165"/>
      <c r="E8" s="51"/>
      <c r="F8" s="27"/>
      <c r="G8" s="165"/>
      <c r="H8" s="52">
        <f t="shared" si="1"/>
        <v>0</v>
      </c>
      <c r="I8" s="29">
        <f t="shared" si="2"/>
        <v>0</v>
      </c>
      <c r="J8" s="29">
        <f t="shared" si="3"/>
        <v>0</v>
      </c>
      <c r="K8" s="51">
        <v>3.9999999999999998E-6</v>
      </c>
      <c r="L8" s="27">
        <v>0.43680000000000002</v>
      </c>
      <c r="M8" s="30">
        <v>5.1980000000000004E-3</v>
      </c>
      <c r="N8" s="53">
        <f t="shared" si="0"/>
        <v>0</v>
      </c>
      <c r="O8" s="1"/>
      <c r="P8" s="1"/>
      <c r="Q8" s="1"/>
      <c r="R8" s="1"/>
      <c r="S8" s="1"/>
      <c r="T8" s="1"/>
    </row>
    <row r="9" spans="1:20" ht="17.45" customHeight="1" x14ac:dyDescent="0.2">
      <c r="A9" s="166" t="s">
        <v>124</v>
      </c>
      <c r="B9" s="51">
        <v>2.5986250000000002E-3</v>
      </c>
      <c r="C9" s="27">
        <v>21.358137999999997</v>
      </c>
      <c r="D9" s="165">
        <v>0.25371299999999997</v>
      </c>
      <c r="E9" s="51">
        <v>0.17718356000000002</v>
      </c>
      <c r="F9" s="27">
        <v>1387.713084</v>
      </c>
      <c r="G9" s="165">
        <v>16.349212999999999</v>
      </c>
      <c r="H9" s="52">
        <f t="shared" si="1"/>
        <v>0.17978218500000001</v>
      </c>
      <c r="I9" s="29">
        <f t="shared" si="2"/>
        <v>1409.071222</v>
      </c>
      <c r="J9" s="29">
        <f t="shared" si="3"/>
        <v>16.602926</v>
      </c>
      <c r="K9" s="51">
        <v>6.0000000000000002E-5</v>
      </c>
      <c r="L9" s="27">
        <v>0.52249999999999996</v>
      </c>
      <c r="M9" s="30">
        <v>6.1510000000000002E-3</v>
      </c>
      <c r="N9" s="53">
        <f t="shared" si="0"/>
        <v>9.392155529338235E-2</v>
      </c>
      <c r="O9" s="1"/>
      <c r="P9" s="1"/>
      <c r="Q9" s="1"/>
      <c r="R9" s="1"/>
      <c r="S9" s="1"/>
      <c r="T9" s="1"/>
    </row>
    <row r="10" spans="1:20" ht="17.45" customHeight="1" x14ac:dyDescent="0.2">
      <c r="A10" s="166" t="s">
        <v>125</v>
      </c>
      <c r="B10" s="51"/>
      <c r="C10" s="27"/>
      <c r="D10" s="165"/>
      <c r="E10" s="51">
        <v>7.4536499999999992E-2</v>
      </c>
      <c r="F10" s="27">
        <v>699.928449</v>
      </c>
      <c r="G10" s="165">
        <v>8.2728459999999995</v>
      </c>
      <c r="H10" s="52">
        <f t="shared" si="1"/>
        <v>7.4536499999999992E-2</v>
      </c>
      <c r="I10" s="29">
        <f t="shared" si="2"/>
        <v>699.928449</v>
      </c>
      <c r="J10" s="29">
        <f t="shared" si="3"/>
        <v>8.2728459999999995</v>
      </c>
      <c r="K10" s="51">
        <v>2.5360000000000001E-5</v>
      </c>
      <c r="L10" s="27">
        <v>0.41843999999999998</v>
      </c>
      <c r="M10" s="30">
        <v>5.0179999999999999E-3</v>
      </c>
      <c r="N10" s="53">
        <f t="shared" si="0"/>
        <v>3.8939253108561299E-2</v>
      </c>
      <c r="O10" s="1"/>
      <c r="P10" s="1"/>
      <c r="Q10" s="1"/>
      <c r="R10" s="1"/>
      <c r="S10" s="1"/>
      <c r="T10" s="1"/>
    </row>
    <row r="11" spans="1:20" ht="17.45" customHeight="1" x14ac:dyDescent="0.2">
      <c r="A11" s="166" t="s">
        <v>126</v>
      </c>
      <c r="B11" s="51"/>
      <c r="C11" s="27"/>
      <c r="D11" s="165"/>
      <c r="E11" s="51">
        <v>6.7788000000000001E-2</v>
      </c>
      <c r="F11" s="27">
        <v>641.26176399999997</v>
      </c>
      <c r="G11" s="165">
        <v>7.6641390000000005</v>
      </c>
      <c r="H11" s="52">
        <f t="shared" si="1"/>
        <v>6.7788000000000001E-2</v>
      </c>
      <c r="I11" s="29">
        <f t="shared" si="2"/>
        <v>641.26176399999997</v>
      </c>
      <c r="J11" s="29">
        <f t="shared" si="3"/>
        <v>7.6641390000000005</v>
      </c>
      <c r="K11" s="51"/>
      <c r="L11" s="27"/>
      <c r="M11" s="30"/>
      <c r="N11" s="53">
        <f t="shared" si="0"/>
        <v>3.5413711265261362E-2</v>
      </c>
      <c r="O11" s="1"/>
      <c r="P11" s="1"/>
      <c r="Q11" s="1"/>
      <c r="R11" s="1"/>
      <c r="S11" s="1"/>
      <c r="T11" s="1"/>
    </row>
    <row r="12" spans="1:20" ht="17.45" customHeight="1" x14ac:dyDescent="0.2">
      <c r="A12" s="166" t="s">
        <v>74</v>
      </c>
      <c r="B12" s="51"/>
      <c r="C12" s="27"/>
      <c r="D12" s="165"/>
      <c r="E12" s="51">
        <v>4.1999999999999999E-8</v>
      </c>
      <c r="F12" s="27">
        <v>7.9000000000000008E-3</v>
      </c>
      <c r="G12" s="165">
        <v>9.3999999999999994E-5</v>
      </c>
      <c r="H12" s="52">
        <f t="shared" si="1"/>
        <v>4.1999999999999999E-8</v>
      </c>
      <c r="I12" s="29">
        <f t="shared" si="2"/>
        <v>7.9000000000000008E-3</v>
      </c>
      <c r="J12" s="29">
        <f t="shared" si="3"/>
        <v>9.3999999999999994E-5</v>
      </c>
      <c r="K12" s="51"/>
      <c r="L12" s="27"/>
      <c r="M12" s="30"/>
      <c r="N12" s="53">
        <f t="shared" si="0"/>
        <v>2.1941580709579528E-8</v>
      </c>
      <c r="O12" s="1"/>
      <c r="P12" s="1"/>
      <c r="Q12" s="1"/>
      <c r="R12" s="1"/>
      <c r="S12" s="1"/>
      <c r="T12" s="1"/>
    </row>
    <row r="13" spans="1:20" ht="17.45" customHeight="1" x14ac:dyDescent="0.2">
      <c r="A13" s="166" t="s">
        <v>75</v>
      </c>
      <c r="B13" s="51"/>
      <c r="C13" s="27"/>
      <c r="D13" s="165"/>
      <c r="E13" s="51"/>
      <c r="F13" s="27"/>
      <c r="G13" s="165"/>
      <c r="H13" s="52">
        <f t="shared" si="1"/>
        <v>0</v>
      </c>
      <c r="I13" s="29">
        <f t="shared" si="2"/>
        <v>0</v>
      </c>
      <c r="J13" s="29">
        <f t="shared" si="3"/>
        <v>0</v>
      </c>
      <c r="K13" s="51">
        <v>3.4793500000000001E-4</v>
      </c>
      <c r="L13" s="27">
        <v>11.719374999999999</v>
      </c>
      <c r="M13" s="30">
        <v>0.13681599999999999</v>
      </c>
      <c r="N13" s="53">
        <f t="shared" si="0"/>
        <v>0</v>
      </c>
      <c r="O13" s="1"/>
      <c r="P13" s="1"/>
      <c r="Q13" s="1"/>
      <c r="R13" s="1"/>
      <c r="S13" s="1"/>
      <c r="T13" s="1"/>
    </row>
    <row r="14" spans="1:20" ht="27.75" customHeight="1" x14ac:dyDescent="0.2">
      <c r="A14" s="166" t="s">
        <v>78</v>
      </c>
      <c r="B14" s="51"/>
      <c r="C14" s="27"/>
      <c r="D14" s="165"/>
      <c r="E14" s="51">
        <v>4.9999999999999998E-7</v>
      </c>
      <c r="F14" s="27">
        <v>2.9503999999999999E-2</v>
      </c>
      <c r="G14" s="165">
        <v>3.5100000000000002E-4</v>
      </c>
      <c r="H14" s="52">
        <f t="shared" si="1"/>
        <v>4.9999999999999998E-7</v>
      </c>
      <c r="I14" s="29">
        <f t="shared" si="2"/>
        <v>2.9503999999999999E-2</v>
      </c>
      <c r="J14" s="29">
        <f t="shared" si="3"/>
        <v>3.5100000000000002E-4</v>
      </c>
      <c r="K14" s="51"/>
      <c r="L14" s="27"/>
      <c r="M14" s="30"/>
      <c r="N14" s="53">
        <f t="shared" si="0"/>
        <v>2.6120929416166108E-7</v>
      </c>
      <c r="O14" s="1"/>
      <c r="P14" s="1"/>
      <c r="Q14" s="1"/>
      <c r="R14" s="1"/>
      <c r="S14" s="1"/>
      <c r="T14" s="1"/>
    </row>
    <row r="15" spans="1:20" ht="17.45" customHeight="1" x14ac:dyDescent="0.2">
      <c r="A15" s="166" t="s">
        <v>127</v>
      </c>
      <c r="B15" s="51"/>
      <c r="C15" s="27"/>
      <c r="D15" s="165"/>
      <c r="E15" s="51">
        <v>1.8600400000000001E-3</v>
      </c>
      <c r="F15" s="27">
        <v>23.145980000000002</v>
      </c>
      <c r="G15" s="165">
        <v>0.27717199999999997</v>
      </c>
      <c r="H15" s="52">
        <f t="shared" si="1"/>
        <v>1.8600400000000001E-3</v>
      </c>
      <c r="I15" s="29">
        <f t="shared" si="2"/>
        <v>23.145980000000002</v>
      </c>
      <c r="J15" s="29">
        <f t="shared" si="3"/>
        <v>0.27717199999999997</v>
      </c>
      <c r="K15" s="51">
        <v>1.4706199999999999E-2</v>
      </c>
      <c r="L15" s="27">
        <v>387.82088999999996</v>
      </c>
      <c r="M15" s="30">
        <v>4.5830310000000001</v>
      </c>
      <c r="N15" s="53">
        <f t="shared" si="0"/>
        <v>9.7171947102491212E-4</v>
      </c>
      <c r="O15" s="1"/>
      <c r="P15" s="1"/>
      <c r="Q15" s="1"/>
      <c r="R15" s="1"/>
      <c r="S15" s="1"/>
      <c r="T15" s="1"/>
    </row>
    <row r="16" spans="1:20" ht="17.45" customHeight="1" x14ac:dyDescent="0.2">
      <c r="A16" s="166" t="s">
        <v>243</v>
      </c>
      <c r="B16" s="51"/>
      <c r="C16" s="27"/>
      <c r="D16" s="165"/>
      <c r="E16" s="51">
        <v>6.744E-3</v>
      </c>
      <c r="F16" s="27">
        <v>64.546279999999996</v>
      </c>
      <c r="G16" s="165">
        <v>0.76456400000000002</v>
      </c>
      <c r="H16" s="52">
        <f t="shared" si="1"/>
        <v>6.744E-3</v>
      </c>
      <c r="I16" s="29">
        <f t="shared" si="2"/>
        <v>64.546279999999996</v>
      </c>
      <c r="J16" s="29">
        <f t="shared" si="3"/>
        <v>0.76456400000000002</v>
      </c>
      <c r="K16" s="51"/>
      <c r="L16" s="27"/>
      <c r="M16" s="30"/>
      <c r="N16" s="53">
        <f t="shared" si="0"/>
        <v>3.5231909596524845E-3</v>
      </c>
      <c r="O16" s="1"/>
      <c r="P16" s="1"/>
      <c r="Q16" s="1"/>
      <c r="R16" s="1"/>
      <c r="S16" s="1"/>
      <c r="T16" s="1"/>
    </row>
    <row r="17" spans="1:20" ht="17.45" customHeight="1" x14ac:dyDescent="0.2">
      <c r="A17" s="166" t="s">
        <v>80</v>
      </c>
      <c r="B17" s="51"/>
      <c r="C17" s="27"/>
      <c r="D17" s="165"/>
      <c r="E17" s="51">
        <v>2.65E-7</v>
      </c>
      <c r="F17" s="27">
        <v>2.12E-2</v>
      </c>
      <c r="G17" s="165">
        <v>2.5399999999999999E-4</v>
      </c>
      <c r="H17" s="52">
        <f t="shared" si="1"/>
        <v>2.65E-7</v>
      </c>
      <c r="I17" s="29">
        <f t="shared" si="2"/>
        <v>2.12E-2</v>
      </c>
      <c r="J17" s="29">
        <f t="shared" si="3"/>
        <v>2.5399999999999999E-4</v>
      </c>
      <c r="K17" s="51"/>
      <c r="L17" s="27"/>
      <c r="M17" s="30"/>
      <c r="N17" s="53">
        <f t="shared" si="0"/>
        <v>1.3844092590568038E-7</v>
      </c>
      <c r="O17" s="1"/>
      <c r="P17" s="1"/>
      <c r="Q17" s="1"/>
      <c r="R17" s="1"/>
      <c r="S17" s="1"/>
      <c r="T17" s="1"/>
    </row>
    <row r="18" spans="1:20" ht="17.45" customHeight="1" x14ac:dyDescent="0.2">
      <c r="A18" s="166" t="s">
        <v>81</v>
      </c>
      <c r="B18" s="51"/>
      <c r="C18" s="27"/>
      <c r="D18" s="165"/>
      <c r="E18" s="51">
        <v>6E-9</v>
      </c>
      <c r="F18" s="27">
        <v>1.8420000000000001E-3</v>
      </c>
      <c r="G18" s="165">
        <v>2.1999999999999999E-5</v>
      </c>
      <c r="H18" s="52">
        <f t="shared" si="1"/>
        <v>6E-9</v>
      </c>
      <c r="I18" s="29">
        <f t="shared" si="2"/>
        <v>1.8420000000000001E-3</v>
      </c>
      <c r="J18" s="29">
        <f t="shared" si="3"/>
        <v>2.1999999999999999E-5</v>
      </c>
      <c r="K18" s="51"/>
      <c r="L18" s="27"/>
      <c r="M18" s="30"/>
      <c r="N18" s="53">
        <f t="shared" si="0"/>
        <v>3.1345115299399328E-9</v>
      </c>
      <c r="O18" s="1"/>
      <c r="P18" s="1"/>
      <c r="Q18" s="1"/>
      <c r="R18" s="1"/>
      <c r="S18" s="1"/>
      <c r="T18" s="1"/>
    </row>
    <row r="19" spans="1:20" ht="17.45" customHeight="1" x14ac:dyDescent="0.2">
      <c r="A19" s="166" t="s">
        <v>172</v>
      </c>
      <c r="B19" s="51"/>
      <c r="C19" s="27"/>
      <c r="D19" s="165"/>
      <c r="E19" s="51">
        <v>1.0250000000000001E-3</v>
      </c>
      <c r="F19" s="27">
        <v>10.224933999999999</v>
      </c>
      <c r="G19" s="165">
        <v>0.12039800000000001</v>
      </c>
      <c r="H19" s="52">
        <f t="shared" ref="H19:H25" si="4">B19+E19</f>
        <v>1.0250000000000001E-3</v>
      </c>
      <c r="I19" s="29">
        <f t="shared" ref="I19:I25" si="5">C19+F19</f>
        <v>10.224933999999999</v>
      </c>
      <c r="J19" s="29">
        <f t="shared" ref="J19:J25" si="6">D19+G19</f>
        <v>0.12039800000000001</v>
      </c>
      <c r="K19" s="51"/>
      <c r="L19" s="27"/>
      <c r="M19" s="30"/>
      <c r="N19" s="53">
        <f t="shared" si="0"/>
        <v>5.3547905303140528E-4</v>
      </c>
      <c r="O19" s="1"/>
      <c r="P19" s="1"/>
      <c r="Q19" s="1"/>
      <c r="R19" s="1"/>
      <c r="S19" s="1"/>
      <c r="T19" s="1"/>
    </row>
    <row r="20" spans="1:20" ht="17.45" customHeight="1" x14ac:dyDescent="0.2">
      <c r="A20" s="166" t="s">
        <v>226</v>
      </c>
      <c r="B20" s="51"/>
      <c r="C20" s="27"/>
      <c r="D20" s="165"/>
      <c r="E20" s="51">
        <v>2.40626E-2</v>
      </c>
      <c r="F20" s="27">
        <v>256.78828199999998</v>
      </c>
      <c r="G20" s="165">
        <v>2.9644889999999999</v>
      </c>
      <c r="H20" s="52">
        <f t="shared" si="4"/>
        <v>2.40626E-2</v>
      </c>
      <c r="I20" s="29">
        <f t="shared" si="5"/>
        <v>256.78828199999998</v>
      </c>
      <c r="J20" s="29">
        <f t="shared" si="6"/>
        <v>2.9644889999999999</v>
      </c>
      <c r="K20" s="51">
        <v>1.6699999999999999E-4</v>
      </c>
      <c r="L20" s="27">
        <v>1.701719</v>
      </c>
      <c r="M20" s="30">
        <v>1.9585999999999999E-2</v>
      </c>
      <c r="N20" s="53">
        <f t="shared" si="0"/>
        <v>1.2570749523388771E-2</v>
      </c>
      <c r="O20" s="1"/>
      <c r="P20" s="1"/>
      <c r="Q20" s="1"/>
      <c r="R20" s="1"/>
      <c r="S20" s="1"/>
      <c r="T20" s="1"/>
    </row>
    <row r="21" spans="1:20" ht="17.45" customHeight="1" x14ac:dyDescent="0.2">
      <c r="A21" s="166" t="s">
        <v>198</v>
      </c>
      <c r="B21" s="51"/>
      <c r="C21" s="27"/>
      <c r="D21" s="165"/>
      <c r="E21" s="51">
        <v>3.984591E-3</v>
      </c>
      <c r="F21" s="27">
        <v>35.237617</v>
      </c>
      <c r="G21" s="165">
        <v>0.41192099999999998</v>
      </c>
      <c r="H21" s="52">
        <f t="shared" si="4"/>
        <v>3.984591E-3</v>
      </c>
      <c r="I21" s="29">
        <f t="shared" si="5"/>
        <v>35.237617</v>
      </c>
      <c r="J21" s="29">
        <f t="shared" si="6"/>
        <v>0.41192099999999998</v>
      </c>
      <c r="K21" s="51">
        <v>5.1570000000000003E-5</v>
      </c>
      <c r="L21" s="27">
        <v>0.15470999999999999</v>
      </c>
      <c r="M21" s="30">
        <v>1.854E-3</v>
      </c>
      <c r="N21" s="53">
        <f t="shared" si="0"/>
        <v>2.0816244052658146E-3</v>
      </c>
      <c r="O21" s="1"/>
      <c r="P21" s="1"/>
      <c r="Q21" s="1"/>
      <c r="R21" s="1"/>
      <c r="S21" s="1"/>
      <c r="T21" s="1"/>
    </row>
    <row r="22" spans="1:20" ht="17.45" customHeight="1" x14ac:dyDescent="0.2">
      <c r="A22" s="166" t="s">
        <v>225</v>
      </c>
      <c r="B22" s="51"/>
      <c r="C22" s="27"/>
      <c r="D22" s="165"/>
      <c r="E22" s="51">
        <v>2.2553449999999999E-2</v>
      </c>
      <c r="F22" s="27">
        <v>276.347669</v>
      </c>
      <c r="G22" s="165">
        <v>3.2463069999999998</v>
      </c>
      <c r="H22" s="52">
        <f t="shared" si="4"/>
        <v>2.2553449999999999E-2</v>
      </c>
      <c r="I22" s="29">
        <f t="shared" si="5"/>
        <v>276.347669</v>
      </c>
      <c r="J22" s="29">
        <f t="shared" si="6"/>
        <v>3.2463069999999998</v>
      </c>
      <c r="K22" s="51"/>
      <c r="L22" s="27"/>
      <c r="M22" s="30"/>
      <c r="N22" s="53">
        <f t="shared" si="0"/>
        <v>1.1782341510820629E-2</v>
      </c>
      <c r="O22" s="1"/>
      <c r="P22" s="1"/>
      <c r="Q22" s="1"/>
      <c r="R22" s="1"/>
      <c r="S22" s="1"/>
      <c r="T22" s="1"/>
    </row>
    <row r="23" spans="1:20" ht="17.45" customHeight="1" x14ac:dyDescent="0.2">
      <c r="A23" s="166" t="s">
        <v>87</v>
      </c>
      <c r="B23" s="51"/>
      <c r="C23" s="27"/>
      <c r="D23" s="165"/>
      <c r="E23" s="51">
        <v>1.4051999999999999E-4</v>
      </c>
      <c r="F23" s="27">
        <v>8.6845400000000001</v>
      </c>
      <c r="G23" s="165">
        <v>0.103466</v>
      </c>
      <c r="H23" s="52">
        <f t="shared" si="4"/>
        <v>1.4051999999999999E-4</v>
      </c>
      <c r="I23" s="29">
        <f t="shared" si="5"/>
        <v>8.6845400000000001</v>
      </c>
      <c r="J23" s="29">
        <f t="shared" si="6"/>
        <v>0.103466</v>
      </c>
      <c r="K23" s="51"/>
      <c r="L23" s="27"/>
      <c r="M23" s="30"/>
      <c r="N23" s="53">
        <f t="shared" si="0"/>
        <v>7.3410260031193223E-5</v>
      </c>
      <c r="O23" s="1"/>
      <c r="P23" s="1"/>
      <c r="Q23" s="1"/>
      <c r="R23" s="1"/>
      <c r="S23" s="1"/>
      <c r="T23" s="1"/>
    </row>
    <row r="24" spans="1:20" ht="17.45" customHeight="1" x14ac:dyDescent="0.2">
      <c r="A24" s="166" t="s">
        <v>160</v>
      </c>
      <c r="B24" s="51"/>
      <c r="C24" s="27"/>
      <c r="D24" s="165"/>
      <c r="E24" s="51"/>
      <c r="F24" s="27"/>
      <c r="G24" s="165"/>
      <c r="H24" s="52">
        <f t="shared" si="4"/>
        <v>0</v>
      </c>
      <c r="I24" s="29">
        <f t="shared" si="5"/>
        <v>0</v>
      </c>
      <c r="J24" s="29">
        <f t="shared" si="6"/>
        <v>0</v>
      </c>
      <c r="K24" s="51"/>
      <c r="L24" s="27"/>
      <c r="M24" s="30"/>
      <c r="N24" s="53">
        <f t="shared" si="0"/>
        <v>0</v>
      </c>
      <c r="O24" s="1"/>
      <c r="P24" s="1"/>
      <c r="Q24" s="1"/>
      <c r="R24" s="1"/>
      <c r="S24" s="1"/>
      <c r="T24" s="1"/>
    </row>
    <row r="25" spans="1:20" ht="17.45" customHeight="1" x14ac:dyDescent="0.2">
      <c r="A25" s="166" t="s">
        <v>244</v>
      </c>
      <c r="B25" s="51">
        <v>4.9999999999999998E-7</v>
      </c>
      <c r="C25" s="27">
        <v>1.234E-2</v>
      </c>
      <c r="D25" s="165">
        <v>1.4200000000000001E-4</v>
      </c>
      <c r="E25" s="51"/>
      <c r="F25" s="27"/>
      <c r="G25" s="165"/>
      <c r="H25" s="52">
        <f t="shared" si="4"/>
        <v>4.9999999999999998E-7</v>
      </c>
      <c r="I25" s="29">
        <f t="shared" si="5"/>
        <v>1.234E-2</v>
      </c>
      <c r="J25" s="29">
        <f t="shared" si="6"/>
        <v>1.4200000000000001E-4</v>
      </c>
      <c r="K25" s="51"/>
      <c r="L25" s="27"/>
      <c r="M25" s="30"/>
      <c r="N25" s="53">
        <f t="shared" si="0"/>
        <v>2.6120929416166108E-7</v>
      </c>
      <c r="O25" s="1"/>
      <c r="P25" s="1"/>
      <c r="Q25" s="1"/>
      <c r="R25" s="1"/>
      <c r="S25" s="1"/>
      <c r="T25" s="1"/>
    </row>
    <row r="26" spans="1:20" ht="17.45" customHeight="1" x14ac:dyDescent="0.2">
      <c r="A26" s="166" t="s">
        <v>91</v>
      </c>
      <c r="B26" s="51"/>
      <c r="C26" s="27"/>
      <c r="D26" s="165"/>
      <c r="E26" s="51"/>
      <c r="F26" s="27"/>
      <c r="G26" s="165"/>
      <c r="H26" s="52">
        <f t="shared" si="1"/>
        <v>0</v>
      </c>
      <c r="I26" s="29">
        <f t="shared" si="2"/>
        <v>0</v>
      </c>
      <c r="J26" s="29">
        <f t="shared" si="3"/>
        <v>0</v>
      </c>
      <c r="K26" s="51">
        <v>1.1000000000000001E-6</v>
      </c>
      <c r="L26" s="27">
        <v>6.3648999999999997E-2</v>
      </c>
      <c r="M26" s="30">
        <v>7.6300000000000001E-4</v>
      </c>
      <c r="N26" s="53">
        <f t="shared" si="0"/>
        <v>0</v>
      </c>
      <c r="O26" s="1"/>
      <c r="P26" s="1"/>
      <c r="Q26" s="1"/>
      <c r="R26" s="1"/>
      <c r="S26" s="1"/>
      <c r="T26" s="1"/>
    </row>
    <row r="27" spans="1:20" x14ac:dyDescent="0.2">
      <c r="A27" s="166" t="s">
        <v>173</v>
      </c>
      <c r="B27" s="51"/>
      <c r="C27" s="27"/>
      <c r="D27" s="165"/>
      <c r="E27" s="51">
        <v>5.3300000000000001E-5</v>
      </c>
      <c r="F27" s="27">
        <v>2.9238770000000001</v>
      </c>
      <c r="G27" s="165">
        <v>3.3790000000000001E-2</v>
      </c>
      <c r="H27" s="52">
        <f t="shared" si="1"/>
        <v>5.3300000000000001E-5</v>
      </c>
      <c r="I27" s="29">
        <f t="shared" si="2"/>
        <v>2.9238770000000001</v>
      </c>
      <c r="J27" s="29">
        <f t="shared" si="3"/>
        <v>3.3790000000000001E-2</v>
      </c>
      <c r="K27" s="51"/>
      <c r="L27" s="27"/>
      <c r="M27" s="30"/>
      <c r="N27" s="53">
        <f t="shared" si="0"/>
        <v>2.7844910757633071E-5</v>
      </c>
      <c r="O27" s="1"/>
      <c r="P27" s="1"/>
      <c r="Q27" s="1"/>
      <c r="R27" s="1"/>
      <c r="S27" s="1"/>
      <c r="T27" s="1"/>
    </row>
    <row r="28" spans="1:20" ht="17.45" customHeight="1" x14ac:dyDescent="0.2">
      <c r="A28" s="166" t="s">
        <v>94</v>
      </c>
      <c r="B28" s="51"/>
      <c r="C28" s="27"/>
      <c r="D28" s="165"/>
      <c r="E28" s="51">
        <v>3.4478200000000002E-4</v>
      </c>
      <c r="F28" s="27">
        <v>5.7188730000000003</v>
      </c>
      <c r="G28" s="165">
        <v>6.8554000000000004E-2</v>
      </c>
      <c r="H28" s="52">
        <f t="shared" si="1"/>
        <v>3.4478200000000002E-4</v>
      </c>
      <c r="I28" s="29">
        <f t="shared" si="2"/>
        <v>5.7188730000000003</v>
      </c>
      <c r="J28" s="29">
        <f t="shared" si="3"/>
        <v>6.8554000000000004E-2</v>
      </c>
      <c r="K28" s="51">
        <v>6.7678755000000007E-2</v>
      </c>
      <c r="L28" s="27">
        <v>1817.5500470000002</v>
      </c>
      <c r="M28" s="30">
        <v>21.427481999999998</v>
      </c>
      <c r="N28" s="53">
        <f t="shared" si="0"/>
        <v>1.8012052571929167E-4</v>
      </c>
      <c r="O28" s="1"/>
      <c r="P28" s="1"/>
      <c r="Q28" s="1"/>
      <c r="R28" s="1"/>
      <c r="S28" s="1"/>
      <c r="T28" s="1"/>
    </row>
    <row r="29" spans="1:20" ht="17.45" customHeight="1" x14ac:dyDescent="0.2">
      <c r="A29" s="166" t="s">
        <v>129</v>
      </c>
      <c r="B29" s="51"/>
      <c r="C29" s="27"/>
      <c r="D29" s="165"/>
      <c r="E29" s="51">
        <v>0.20298381399999998</v>
      </c>
      <c r="F29" s="27">
        <v>1554.9699000000001</v>
      </c>
      <c r="G29" s="165">
        <v>18.325564</v>
      </c>
      <c r="H29" s="52">
        <f t="shared" si="1"/>
        <v>0.20298381399999998</v>
      </c>
      <c r="I29" s="29">
        <f t="shared" si="2"/>
        <v>1554.9699000000001</v>
      </c>
      <c r="J29" s="29">
        <f t="shared" si="3"/>
        <v>18.325564</v>
      </c>
      <c r="K29" s="51">
        <v>1.93389E-3</v>
      </c>
      <c r="L29" s="27">
        <v>49.219828999999997</v>
      </c>
      <c r="M29" s="30">
        <v>0.58173700000000006</v>
      </c>
      <c r="N29" s="53">
        <f t="shared" si="0"/>
        <v>0.10604251756236378</v>
      </c>
      <c r="O29" s="1"/>
      <c r="P29" s="1"/>
      <c r="Q29" s="1"/>
      <c r="R29" s="1"/>
      <c r="S29" s="1"/>
      <c r="T29" s="1"/>
    </row>
    <row r="30" spans="1:20" ht="17.45" customHeight="1" x14ac:dyDescent="0.2">
      <c r="A30" s="166" t="s">
        <v>97</v>
      </c>
      <c r="B30" s="51">
        <v>0.102779</v>
      </c>
      <c r="C30" s="27">
        <v>3063.2211950000001</v>
      </c>
      <c r="D30" s="165">
        <v>36.467305000000003</v>
      </c>
      <c r="E30" s="51"/>
      <c r="F30" s="27"/>
      <c r="G30" s="165"/>
      <c r="H30" s="52">
        <f t="shared" si="1"/>
        <v>0.102779</v>
      </c>
      <c r="I30" s="29">
        <f t="shared" si="2"/>
        <v>3063.2211950000001</v>
      </c>
      <c r="J30" s="29">
        <f t="shared" si="3"/>
        <v>36.467305000000003</v>
      </c>
      <c r="K30" s="51">
        <v>2.52E-4</v>
      </c>
      <c r="L30" s="27">
        <v>10.139607</v>
      </c>
      <c r="M30" s="30">
        <v>0.117539</v>
      </c>
      <c r="N30" s="53">
        <f t="shared" si="0"/>
        <v>5.3693660089282724E-2</v>
      </c>
      <c r="O30" s="1"/>
      <c r="P30" s="1"/>
      <c r="Q30" s="1"/>
      <c r="R30" s="1"/>
      <c r="S30" s="1"/>
      <c r="T30" s="1"/>
    </row>
    <row r="31" spans="1:20" ht="17.45" customHeight="1" x14ac:dyDescent="0.2">
      <c r="A31" s="166" t="s">
        <v>101</v>
      </c>
      <c r="B31" s="51"/>
      <c r="C31" s="27"/>
      <c r="D31" s="165"/>
      <c r="E31" s="51">
        <v>2.5197359999999999E-3</v>
      </c>
      <c r="F31" s="27">
        <v>63.176853999999999</v>
      </c>
      <c r="G31" s="165">
        <v>0.74644900000000003</v>
      </c>
      <c r="H31" s="52">
        <f t="shared" si="1"/>
        <v>2.5197359999999999E-3</v>
      </c>
      <c r="I31" s="29">
        <f t="shared" si="2"/>
        <v>63.176853999999999</v>
      </c>
      <c r="J31" s="29">
        <f t="shared" si="3"/>
        <v>0.74644900000000003</v>
      </c>
      <c r="K31" s="51">
        <v>2.8005E-5</v>
      </c>
      <c r="L31" s="27">
        <v>0.82721200000000006</v>
      </c>
      <c r="M31" s="30">
        <v>9.5480000000000009E-3</v>
      </c>
      <c r="N31" s="53">
        <f t="shared" si="0"/>
        <v>1.3163569240674544E-3</v>
      </c>
      <c r="O31" s="1"/>
      <c r="P31" s="1"/>
      <c r="Q31" s="1"/>
      <c r="R31" s="1"/>
      <c r="S31" s="1"/>
      <c r="T31" s="1"/>
    </row>
    <row r="32" spans="1:20" ht="17.45" customHeight="1" x14ac:dyDescent="0.2">
      <c r="A32" s="166" t="s">
        <v>174</v>
      </c>
      <c r="B32" s="51"/>
      <c r="C32" s="27"/>
      <c r="D32" s="165"/>
      <c r="E32" s="51">
        <v>1.2160609999999999E-2</v>
      </c>
      <c r="F32" s="27">
        <v>102.946555</v>
      </c>
      <c r="G32" s="165">
        <v>1.2060469999999999</v>
      </c>
      <c r="H32" s="52">
        <f t="shared" si="1"/>
        <v>1.2160609999999999E-2</v>
      </c>
      <c r="I32" s="29">
        <f t="shared" si="2"/>
        <v>102.946555</v>
      </c>
      <c r="J32" s="29">
        <f t="shared" si="3"/>
        <v>1.2060469999999999</v>
      </c>
      <c r="K32" s="51">
        <v>5.1029999999999998E-5</v>
      </c>
      <c r="L32" s="27">
        <v>0.40823999999999999</v>
      </c>
      <c r="M32" s="30">
        <v>4.8040000000000001E-3</v>
      </c>
      <c r="N32" s="53">
        <f t="shared" si="0"/>
        <v>6.3529287093504741E-3</v>
      </c>
      <c r="O32" s="1"/>
      <c r="P32" s="1"/>
      <c r="Q32" s="1"/>
      <c r="R32" s="1"/>
      <c r="S32" s="1"/>
      <c r="T32" s="1"/>
    </row>
    <row r="33" spans="1:20" x14ac:dyDescent="0.2">
      <c r="A33" s="166" t="s">
        <v>175</v>
      </c>
      <c r="B33" s="51"/>
      <c r="C33" s="27"/>
      <c r="D33" s="165"/>
      <c r="E33" s="51">
        <v>2.2579599999999998E-3</v>
      </c>
      <c r="F33" s="27">
        <v>29.757550000000002</v>
      </c>
      <c r="G33" s="165">
        <v>0.35623499999999997</v>
      </c>
      <c r="H33" s="52">
        <f t="shared" si="1"/>
        <v>2.2579599999999998E-3</v>
      </c>
      <c r="I33" s="29">
        <f t="shared" si="2"/>
        <v>29.757550000000002</v>
      </c>
      <c r="J33" s="29">
        <f t="shared" si="3"/>
        <v>0.35623499999999997</v>
      </c>
      <c r="K33" s="51"/>
      <c r="L33" s="27"/>
      <c r="M33" s="30"/>
      <c r="N33" s="53">
        <f t="shared" si="0"/>
        <v>1.1796002756905284E-3</v>
      </c>
      <c r="O33" s="1"/>
      <c r="P33" s="1"/>
      <c r="Q33" s="1"/>
      <c r="R33" s="1"/>
      <c r="S33" s="1"/>
      <c r="T33" s="1"/>
    </row>
    <row r="34" spans="1:20" ht="17.45" customHeight="1" x14ac:dyDescent="0.2">
      <c r="A34" s="166" t="s">
        <v>245</v>
      </c>
      <c r="B34" s="51">
        <v>7.4999999999999993E-5</v>
      </c>
      <c r="C34" s="27">
        <v>0.73657499999999998</v>
      </c>
      <c r="D34" s="165">
        <v>8.5380000000000005E-3</v>
      </c>
      <c r="E34" s="51">
        <v>2.3087E-2</v>
      </c>
      <c r="F34" s="27">
        <v>224.04860099999999</v>
      </c>
      <c r="G34" s="165">
        <v>2.6255519999999999</v>
      </c>
      <c r="H34" s="52">
        <f t="shared" si="1"/>
        <v>2.3161999999999999E-2</v>
      </c>
      <c r="I34" s="29">
        <f t="shared" si="2"/>
        <v>224.78517599999998</v>
      </c>
      <c r="J34" s="29">
        <f t="shared" si="3"/>
        <v>2.63409</v>
      </c>
      <c r="K34" s="51"/>
      <c r="L34" s="27"/>
      <c r="M34" s="30"/>
      <c r="N34" s="53">
        <f t="shared" si="0"/>
        <v>1.2100259342744786E-2</v>
      </c>
      <c r="O34" s="1"/>
      <c r="P34" s="1"/>
      <c r="Q34" s="1"/>
      <c r="R34" s="1"/>
      <c r="S34" s="1"/>
      <c r="T34" s="1"/>
    </row>
    <row r="35" spans="1:20" ht="17.45" customHeight="1" x14ac:dyDescent="0.2">
      <c r="A35" s="166" t="s">
        <v>176</v>
      </c>
      <c r="B35" s="51"/>
      <c r="C35" s="27"/>
      <c r="D35" s="165"/>
      <c r="E35" s="51">
        <v>1.4058444999999999E-2</v>
      </c>
      <c r="F35" s="27">
        <v>173.39120600000001</v>
      </c>
      <c r="G35" s="165">
        <v>2.0699740000000002</v>
      </c>
      <c r="H35" s="52">
        <f t="shared" si="1"/>
        <v>1.4058444999999999E-2</v>
      </c>
      <c r="I35" s="29">
        <f t="shared" si="2"/>
        <v>173.39120600000001</v>
      </c>
      <c r="J35" s="29">
        <f t="shared" si="3"/>
        <v>2.0699740000000002</v>
      </c>
      <c r="K35" s="51"/>
      <c r="L35" s="27"/>
      <c r="M35" s="30"/>
      <c r="N35" s="53">
        <f t="shared" si="0"/>
        <v>7.3443929909210665E-3</v>
      </c>
      <c r="O35" s="1"/>
      <c r="P35" s="1"/>
      <c r="Q35" s="1"/>
      <c r="R35" s="1"/>
      <c r="S35" s="1"/>
      <c r="T35" s="1"/>
    </row>
    <row r="36" spans="1:20" ht="17.45" customHeight="1" x14ac:dyDescent="0.2">
      <c r="A36" s="166" t="s">
        <v>103</v>
      </c>
      <c r="B36" s="51">
        <v>9.35E-2</v>
      </c>
      <c r="C36" s="27">
        <v>839.77437499999996</v>
      </c>
      <c r="D36" s="165">
        <v>10.029175</v>
      </c>
      <c r="E36" s="51"/>
      <c r="F36" s="27"/>
      <c r="G36" s="165"/>
      <c r="H36" s="52">
        <f t="shared" si="1"/>
        <v>9.35E-2</v>
      </c>
      <c r="I36" s="29">
        <f t="shared" si="2"/>
        <v>839.77437499999996</v>
      </c>
      <c r="J36" s="29">
        <f t="shared" si="3"/>
        <v>10.029175</v>
      </c>
      <c r="K36" s="51"/>
      <c r="L36" s="27"/>
      <c r="M36" s="30"/>
      <c r="N36" s="53">
        <f t="shared" si="0"/>
        <v>4.8846138008230622E-2</v>
      </c>
      <c r="O36" s="1"/>
      <c r="P36" s="1"/>
      <c r="Q36" s="1"/>
      <c r="R36" s="1"/>
      <c r="S36" s="1"/>
      <c r="T36" s="1"/>
    </row>
    <row r="37" spans="1:20" ht="17.45" customHeight="1" x14ac:dyDescent="0.2">
      <c r="A37" s="166" t="s">
        <v>105</v>
      </c>
      <c r="B37" s="51"/>
      <c r="C37" s="27"/>
      <c r="D37" s="165"/>
      <c r="E37" s="51">
        <v>3.4849999999999997E-6</v>
      </c>
      <c r="F37" s="27">
        <v>5.2051540000000003</v>
      </c>
      <c r="G37" s="165">
        <v>6.2257E-2</v>
      </c>
      <c r="H37" s="52">
        <f t="shared" si="1"/>
        <v>3.4849999999999997E-6</v>
      </c>
      <c r="I37" s="29">
        <f t="shared" si="2"/>
        <v>5.2051540000000003</v>
      </c>
      <c r="J37" s="29">
        <f t="shared" si="3"/>
        <v>6.2257E-2</v>
      </c>
      <c r="K37" s="51"/>
      <c r="L37" s="27"/>
      <c r="M37" s="30"/>
      <c r="N37" s="53">
        <f t="shared" si="0"/>
        <v>1.8206287803067775E-6</v>
      </c>
      <c r="O37" s="1"/>
      <c r="P37" s="1"/>
      <c r="Q37" s="1"/>
      <c r="R37" s="1"/>
      <c r="S37" s="1"/>
      <c r="T37" s="1"/>
    </row>
    <row r="38" spans="1:20" ht="17.45" customHeight="1" x14ac:dyDescent="0.2">
      <c r="A38" s="166" t="s">
        <v>107</v>
      </c>
      <c r="B38" s="51"/>
      <c r="C38" s="27"/>
      <c r="D38" s="165"/>
      <c r="E38" s="51">
        <v>9.2795989999999995E-3</v>
      </c>
      <c r="F38" s="27">
        <v>338.57034099999998</v>
      </c>
      <c r="G38" s="165">
        <v>4.0108689999999996</v>
      </c>
      <c r="H38" s="52">
        <f t="shared" si="1"/>
        <v>9.2795989999999995E-3</v>
      </c>
      <c r="I38" s="29">
        <f t="shared" si="2"/>
        <v>338.57034099999998</v>
      </c>
      <c r="J38" s="29">
        <f t="shared" si="3"/>
        <v>4.0108689999999996</v>
      </c>
      <c r="K38" s="51">
        <v>1.809555E-3</v>
      </c>
      <c r="L38" s="27">
        <v>55.109930000000006</v>
      </c>
      <c r="M38" s="30">
        <v>0.65197099999999997</v>
      </c>
      <c r="N38" s="53">
        <f t="shared" si="0"/>
        <v>4.8478350097865119E-3</v>
      </c>
      <c r="O38" s="1"/>
      <c r="P38" s="1"/>
      <c r="Q38" s="1"/>
      <c r="R38" s="1"/>
      <c r="S38" s="1"/>
      <c r="T38" s="1"/>
    </row>
    <row r="39" spans="1:20" ht="18" customHeight="1" x14ac:dyDescent="0.2">
      <c r="A39" s="166" t="s">
        <v>139</v>
      </c>
      <c r="B39" s="51">
        <v>4.0659600000000004E-3</v>
      </c>
      <c r="C39" s="27">
        <v>38.075228000000003</v>
      </c>
      <c r="D39" s="165">
        <v>0.45394400000000001</v>
      </c>
      <c r="E39" s="51">
        <v>0.44280862000000004</v>
      </c>
      <c r="F39" s="27">
        <v>3297.7645000000002</v>
      </c>
      <c r="G39" s="165">
        <v>39.020144999999999</v>
      </c>
      <c r="H39" s="52">
        <f t="shared" si="1"/>
        <v>0.44687458000000002</v>
      </c>
      <c r="I39" s="29">
        <f t="shared" si="2"/>
        <v>3335.8397280000004</v>
      </c>
      <c r="J39" s="29">
        <f t="shared" si="3"/>
        <v>39.474088999999999</v>
      </c>
      <c r="K39" s="51">
        <v>1.6364800000000001E-3</v>
      </c>
      <c r="L39" s="27">
        <v>33.432191000000003</v>
      </c>
      <c r="M39" s="30">
        <v>0.39561200000000002</v>
      </c>
      <c r="N39" s="53">
        <f t="shared" si="0"/>
        <v>0.23345558724117749</v>
      </c>
      <c r="O39" s="1"/>
      <c r="P39" s="1"/>
      <c r="Q39" s="1"/>
      <c r="R39" s="1"/>
      <c r="S39" s="1"/>
      <c r="T39" s="1"/>
    </row>
    <row r="40" spans="1:20" ht="17.45" customHeight="1" x14ac:dyDescent="0.2">
      <c r="A40" s="166" t="s">
        <v>130</v>
      </c>
      <c r="B40" s="51"/>
      <c r="C40" s="27"/>
      <c r="D40" s="165"/>
      <c r="E40" s="51">
        <v>4.7163714999999995E-2</v>
      </c>
      <c r="F40" s="27">
        <v>424.39289699999995</v>
      </c>
      <c r="G40" s="165">
        <v>5.0082969999999998</v>
      </c>
      <c r="H40" s="52">
        <f t="shared" si="1"/>
        <v>4.7163714999999995E-2</v>
      </c>
      <c r="I40" s="29">
        <f t="shared" si="2"/>
        <v>424.39289699999995</v>
      </c>
      <c r="J40" s="29">
        <f t="shared" si="3"/>
        <v>5.0082969999999998</v>
      </c>
      <c r="K40" s="51">
        <v>1.3211000000000001E-4</v>
      </c>
      <c r="L40" s="27">
        <v>1.644876</v>
      </c>
      <c r="M40" s="30">
        <v>1.9383000000000001E-2</v>
      </c>
      <c r="N40" s="53">
        <f t="shared" si="0"/>
        <v>2.4639201410383491E-2</v>
      </c>
      <c r="O40" s="1"/>
      <c r="P40" s="1"/>
      <c r="Q40" s="1"/>
      <c r="R40" s="1"/>
      <c r="S40" s="1"/>
      <c r="T40" s="1"/>
    </row>
    <row r="41" spans="1:20" ht="17.45" customHeight="1" thickBot="1" x14ac:dyDescent="0.25">
      <c r="A41" s="166" t="s">
        <v>109</v>
      </c>
      <c r="B41" s="51"/>
      <c r="C41" s="27"/>
      <c r="D41" s="165"/>
      <c r="E41" s="51">
        <v>2.7593100000000004E-4</v>
      </c>
      <c r="F41" s="27">
        <v>16.436919</v>
      </c>
      <c r="G41" s="165">
        <v>0.19562199999999999</v>
      </c>
      <c r="H41" s="52">
        <f t="shared" si="1"/>
        <v>2.7593100000000004E-4</v>
      </c>
      <c r="I41" s="29">
        <f t="shared" si="2"/>
        <v>16.436919</v>
      </c>
      <c r="J41" s="29">
        <f t="shared" si="3"/>
        <v>0.19562199999999999</v>
      </c>
      <c r="K41" s="51">
        <v>3.7620000000000002E-5</v>
      </c>
      <c r="L41" s="27">
        <v>2.3999949999999997</v>
      </c>
      <c r="M41" s="30">
        <v>2.8698000000000001E-2</v>
      </c>
      <c r="N41" s="53">
        <f t="shared" si="0"/>
        <v>1.4415148349464262E-4</v>
      </c>
      <c r="O41" s="1"/>
      <c r="P41" s="1"/>
      <c r="Q41" s="1"/>
      <c r="R41" s="1"/>
      <c r="S41" s="1"/>
      <c r="T41" s="1"/>
    </row>
    <row r="42" spans="1:20" ht="18" customHeight="1" thickBot="1" x14ac:dyDescent="0.25">
      <c r="A42" s="168" t="s">
        <v>223</v>
      </c>
      <c r="B42" s="173"/>
      <c r="C42" s="170"/>
      <c r="D42" s="170"/>
      <c r="E42" s="173"/>
      <c r="F42" s="170"/>
      <c r="G42" s="170"/>
      <c r="H42" s="214"/>
      <c r="I42" s="172"/>
      <c r="J42" s="172"/>
      <c r="K42" s="173"/>
      <c r="L42" s="215"/>
      <c r="M42" s="174" t="s">
        <v>199</v>
      </c>
      <c r="N42" s="53"/>
      <c r="O42" s="1"/>
      <c r="P42" s="1"/>
      <c r="Q42" s="1"/>
      <c r="R42" s="1"/>
      <c r="S42" s="1"/>
      <c r="T42" s="1"/>
    </row>
    <row r="43" spans="1:20" ht="17.45" customHeight="1" x14ac:dyDescent="0.2">
      <c r="A43" s="166" t="s">
        <v>131</v>
      </c>
      <c r="B43" s="51">
        <v>3.8189999999999999E-5</v>
      </c>
      <c r="C43" s="27">
        <v>0.56139300000000003</v>
      </c>
      <c r="D43" s="165">
        <v>6.5079999999999999E-3</v>
      </c>
      <c r="E43" s="51">
        <v>1.6769600000000001E-3</v>
      </c>
      <c r="F43" s="27">
        <v>18.410067999999999</v>
      </c>
      <c r="G43" s="165">
        <v>0.215306</v>
      </c>
      <c r="H43" s="52">
        <f t="shared" si="1"/>
        <v>1.7151500000000001E-3</v>
      </c>
      <c r="I43" s="29">
        <f t="shared" si="2"/>
        <v>18.971460999999998</v>
      </c>
      <c r="J43" s="29">
        <f t="shared" si="3"/>
        <v>0.22181400000000001</v>
      </c>
      <c r="K43" s="51"/>
      <c r="L43" s="27"/>
      <c r="M43" s="30"/>
      <c r="N43" s="53">
        <f t="shared" ref="N43:N55" si="7">H43/$H$55</f>
        <v>8.9602624176274607E-4</v>
      </c>
      <c r="O43" s="1"/>
      <c r="P43" s="1"/>
      <c r="Q43" s="1"/>
      <c r="R43" s="1"/>
      <c r="S43" s="1"/>
      <c r="T43" s="1"/>
    </row>
    <row r="44" spans="1:20" ht="17.45" customHeight="1" x14ac:dyDescent="0.2">
      <c r="A44" s="166" t="s">
        <v>111</v>
      </c>
      <c r="B44" s="51"/>
      <c r="C44" s="27"/>
      <c r="D44" s="165"/>
      <c r="E44" s="51"/>
      <c r="F44" s="27"/>
      <c r="G44" s="165"/>
      <c r="H44" s="52">
        <f t="shared" si="1"/>
        <v>0</v>
      </c>
      <c r="I44" s="29">
        <f t="shared" si="2"/>
        <v>0</v>
      </c>
      <c r="J44" s="29">
        <f t="shared" si="3"/>
        <v>0</v>
      </c>
      <c r="K44" s="51"/>
      <c r="L44" s="27"/>
      <c r="M44" s="30"/>
      <c r="N44" s="53">
        <f t="shared" si="7"/>
        <v>0</v>
      </c>
      <c r="O44" s="1"/>
      <c r="P44" s="1"/>
      <c r="Q44" s="1"/>
      <c r="R44" s="1"/>
      <c r="S44" s="1"/>
      <c r="T44" s="1"/>
    </row>
    <row r="45" spans="1:20" ht="17.45" customHeight="1" x14ac:dyDescent="0.2">
      <c r="A45" s="166" t="s">
        <v>132</v>
      </c>
      <c r="B45" s="51"/>
      <c r="C45" s="27"/>
      <c r="D45" s="165"/>
      <c r="E45" s="51">
        <v>8.1678690000000012E-3</v>
      </c>
      <c r="F45" s="27">
        <v>96.481392999999997</v>
      </c>
      <c r="G45" s="165">
        <v>1.1479079999999999</v>
      </c>
      <c r="H45" s="52">
        <f t="shared" si="1"/>
        <v>8.1678690000000012E-3</v>
      </c>
      <c r="I45" s="29">
        <f t="shared" si="2"/>
        <v>96.481392999999997</v>
      </c>
      <c r="J45" s="29">
        <f t="shared" si="3"/>
        <v>1.1479079999999999</v>
      </c>
      <c r="K45" s="51">
        <v>1.45776E-2</v>
      </c>
      <c r="L45" s="27">
        <v>264.63478400000002</v>
      </c>
      <c r="M45" s="30">
        <v>3.1239849999999998</v>
      </c>
      <c r="N45" s="53">
        <f t="shared" si="7"/>
        <v>4.2670465925898253E-3</v>
      </c>
      <c r="O45" s="1"/>
      <c r="P45" s="1"/>
      <c r="Q45" s="1"/>
      <c r="R45" s="1"/>
      <c r="S45" s="1"/>
      <c r="T45" s="1"/>
    </row>
    <row r="46" spans="1:20" ht="17.45" customHeight="1" x14ac:dyDescent="0.2">
      <c r="A46" s="166" t="s">
        <v>133</v>
      </c>
      <c r="B46" s="51"/>
      <c r="C46" s="27"/>
      <c r="D46" s="165"/>
      <c r="E46" s="51">
        <v>1.0910200000000001E-3</v>
      </c>
      <c r="F46" s="27">
        <v>10.263154999999999</v>
      </c>
      <c r="G46" s="165">
        <v>0.12088699999999999</v>
      </c>
      <c r="H46" s="52">
        <f t="shared" si="1"/>
        <v>1.0910200000000001E-3</v>
      </c>
      <c r="I46" s="29">
        <f t="shared" si="2"/>
        <v>10.263154999999999</v>
      </c>
      <c r="J46" s="29">
        <f t="shared" si="3"/>
        <v>0.12088699999999999</v>
      </c>
      <c r="K46" s="51"/>
      <c r="L46" s="27"/>
      <c r="M46" s="30"/>
      <c r="N46" s="53">
        <f t="shared" si="7"/>
        <v>5.699691282325109E-4</v>
      </c>
      <c r="O46" s="1"/>
      <c r="P46" s="1"/>
      <c r="Q46" s="1"/>
      <c r="R46" s="1"/>
      <c r="S46" s="1"/>
      <c r="T46" s="1"/>
    </row>
    <row r="47" spans="1:20" ht="17.45" customHeight="1" x14ac:dyDescent="0.2">
      <c r="A47" s="166" t="s">
        <v>134</v>
      </c>
      <c r="B47" s="51">
        <v>3.4304999999999996E-4</v>
      </c>
      <c r="C47" s="27">
        <v>2.0054919999999998</v>
      </c>
      <c r="D47" s="165">
        <v>2.3993E-2</v>
      </c>
      <c r="E47" s="51">
        <v>0.49501460500000005</v>
      </c>
      <c r="F47" s="27">
        <v>3751.9124330000004</v>
      </c>
      <c r="G47" s="165">
        <v>44.291487000000004</v>
      </c>
      <c r="H47" s="52">
        <f t="shared" si="1"/>
        <v>0.49535765500000006</v>
      </c>
      <c r="I47" s="29">
        <f t="shared" si="2"/>
        <v>3753.9179250000002</v>
      </c>
      <c r="J47" s="29">
        <f t="shared" si="3"/>
        <v>44.315480000000001</v>
      </c>
      <c r="K47" s="51">
        <v>4.5727299999999997E-3</v>
      </c>
      <c r="L47" s="27">
        <v>54.880291</v>
      </c>
      <c r="M47" s="30">
        <v>0.64921499999999999</v>
      </c>
      <c r="N47" s="53">
        <f t="shared" si="7"/>
        <v>0.25878404684025125</v>
      </c>
      <c r="O47" s="1"/>
      <c r="P47" s="1"/>
      <c r="Q47" s="1"/>
      <c r="R47" s="1"/>
      <c r="S47" s="1"/>
      <c r="T47" s="1"/>
    </row>
    <row r="48" spans="1:20" ht="17.45" customHeight="1" x14ac:dyDescent="0.25">
      <c r="A48" s="166" t="s">
        <v>135</v>
      </c>
      <c r="B48" s="51"/>
      <c r="C48" s="27"/>
      <c r="D48" s="165"/>
      <c r="E48" s="51">
        <v>1.1635825000000001E-2</v>
      </c>
      <c r="F48" s="27">
        <v>96.932433000000003</v>
      </c>
      <c r="G48" s="165">
        <v>1.130344</v>
      </c>
      <c r="H48" s="52">
        <f t="shared" si="1"/>
        <v>1.1635825000000001E-2</v>
      </c>
      <c r="I48" s="29">
        <f t="shared" si="2"/>
        <v>96.932433000000003</v>
      </c>
      <c r="J48" s="29">
        <f t="shared" si="3"/>
        <v>1.130344</v>
      </c>
      <c r="K48" s="51">
        <v>3.1317999999999998E-4</v>
      </c>
      <c r="L48" s="27">
        <v>2.97864</v>
      </c>
      <c r="M48" s="30">
        <v>3.5223999999999998E-2</v>
      </c>
      <c r="N48" s="53">
        <f t="shared" si="7"/>
        <v>6.0787712704772207E-3</v>
      </c>
      <c r="O48" s="1"/>
      <c r="P48" s="1"/>
      <c r="Q48" s="1"/>
      <c r="R48" s="241"/>
      <c r="S48" s="1"/>
      <c r="T48" s="1"/>
    </row>
    <row r="49" spans="1:20" ht="17.45" customHeight="1" x14ac:dyDescent="0.2">
      <c r="A49" s="166" t="s">
        <v>136</v>
      </c>
      <c r="B49" s="51"/>
      <c r="C49" s="27"/>
      <c r="D49" s="165"/>
      <c r="E49" s="51">
        <v>2.9880000000000002E-3</v>
      </c>
      <c r="F49" s="27">
        <v>23.630707999999998</v>
      </c>
      <c r="G49" s="165">
        <v>0.28095700000000001</v>
      </c>
      <c r="H49" s="52">
        <f t="shared" si="1"/>
        <v>2.9880000000000002E-3</v>
      </c>
      <c r="I49" s="29">
        <f t="shared" si="2"/>
        <v>23.630707999999998</v>
      </c>
      <c r="J49" s="29">
        <f t="shared" si="3"/>
        <v>0.28095700000000001</v>
      </c>
      <c r="K49" s="51"/>
      <c r="L49" s="27"/>
      <c r="M49" s="30"/>
      <c r="N49" s="54">
        <f t="shared" si="7"/>
        <v>1.5609867419100866E-3</v>
      </c>
      <c r="O49" s="1"/>
      <c r="P49" s="1"/>
      <c r="Q49" s="1"/>
      <c r="R49" s="243"/>
      <c r="S49" s="1"/>
      <c r="T49" s="1"/>
    </row>
    <row r="50" spans="1:20" ht="17.45" customHeight="1" x14ac:dyDescent="0.2">
      <c r="A50" s="166" t="s">
        <v>246</v>
      </c>
      <c r="B50" s="51">
        <v>3.7333000000000002E-3</v>
      </c>
      <c r="C50" s="27">
        <v>47.244667999999997</v>
      </c>
      <c r="D50" s="165">
        <v>0.563724</v>
      </c>
      <c r="E50" s="51">
        <v>1.89111E-2</v>
      </c>
      <c r="F50" s="27">
        <v>185.73062999999999</v>
      </c>
      <c r="G50" s="165">
        <v>2.1932619999999998</v>
      </c>
      <c r="H50" s="52">
        <f t="shared" si="1"/>
        <v>2.2644400000000002E-2</v>
      </c>
      <c r="I50" s="29">
        <f t="shared" si="2"/>
        <v>232.97529799999998</v>
      </c>
      <c r="J50" s="29">
        <f t="shared" si="3"/>
        <v>2.7569859999999999</v>
      </c>
      <c r="K50" s="51">
        <v>9.6605140000000003E-3</v>
      </c>
      <c r="L50" s="27">
        <v>176.152524</v>
      </c>
      <c r="M50" s="30">
        <v>2.0713849999999998</v>
      </c>
      <c r="N50" s="53">
        <f t="shared" si="7"/>
        <v>1.1829855481428637E-2</v>
      </c>
      <c r="O50" s="1"/>
      <c r="P50" s="1"/>
      <c r="Q50" s="1"/>
      <c r="R50" s="1"/>
      <c r="S50" s="1"/>
      <c r="T50" s="1"/>
    </row>
    <row r="51" spans="1:20" x14ac:dyDescent="0.2">
      <c r="A51" s="166" t="s">
        <v>137</v>
      </c>
      <c r="B51" s="51"/>
      <c r="C51" s="27"/>
      <c r="D51" s="165"/>
      <c r="E51" s="51">
        <v>6.246E-4</v>
      </c>
      <c r="F51" s="27">
        <v>4.9968000000000004</v>
      </c>
      <c r="G51" s="165">
        <v>5.7771000000000003E-2</v>
      </c>
      <c r="H51" s="52">
        <f t="shared" ref="H51" si="8">B51+E51</f>
        <v>6.246E-4</v>
      </c>
      <c r="I51" s="29">
        <f t="shared" ref="I51" si="9">C51+F51</f>
        <v>4.9968000000000004</v>
      </c>
      <c r="J51" s="29">
        <f t="shared" ref="J51" si="10">D51+G51</f>
        <v>5.7771000000000003E-2</v>
      </c>
      <c r="K51" s="51"/>
      <c r="L51" s="27"/>
      <c r="M51" s="30"/>
      <c r="N51" s="53">
        <f t="shared" si="7"/>
        <v>3.2630265026674702E-4</v>
      </c>
      <c r="O51" s="1"/>
      <c r="P51" s="1"/>
      <c r="Q51" s="1"/>
      <c r="R51" s="1"/>
      <c r="S51" s="1"/>
      <c r="T51" s="1"/>
    </row>
    <row r="52" spans="1:20" ht="18" customHeight="1" x14ac:dyDescent="0.2">
      <c r="A52" s="175" t="s">
        <v>138</v>
      </c>
      <c r="B52" s="181"/>
      <c r="C52" s="177"/>
      <c r="D52" s="178"/>
      <c r="E52" s="181">
        <v>2.5441299999999999E-3</v>
      </c>
      <c r="F52" s="177">
        <v>21.207823999999999</v>
      </c>
      <c r="G52" s="178">
        <v>0.24934200000000001</v>
      </c>
      <c r="H52" s="213">
        <f t="shared" ref="H52" si="11">B52+E52</f>
        <v>2.5441299999999999E-3</v>
      </c>
      <c r="I52" s="179">
        <f t="shared" ref="I52" si="12">C52+F52</f>
        <v>21.207823999999999</v>
      </c>
      <c r="J52" s="180">
        <f t="shared" ref="J52" si="13">D52+G52</f>
        <v>0.24934200000000001</v>
      </c>
      <c r="K52" s="181">
        <v>8.9809999999999996E-5</v>
      </c>
      <c r="L52" s="177">
        <v>0.47443999999999997</v>
      </c>
      <c r="M52" s="182">
        <v>5.5399999999999998E-3</v>
      </c>
      <c r="N52" s="53">
        <f t="shared" si="7"/>
        <v>1.3291008031110136E-3</v>
      </c>
      <c r="O52" s="1"/>
      <c r="P52" s="1"/>
      <c r="Q52" s="1"/>
      <c r="R52" s="1"/>
      <c r="S52" s="1"/>
      <c r="T52" s="1"/>
    </row>
    <row r="53" spans="1:20" x14ac:dyDescent="0.2">
      <c r="A53" s="166" t="s">
        <v>119</v>
      </c>
      <c r="B53" s="51"/>
      <c r="C53" s="27"/>
      <c r="D53" s="165"/>
      <c r="E53" s="51">
        <v>1.57E-6</v>
      </c>
      <c r="F53" s="27">
        <v>0.112493</v>
      </c>
      <c r="G53" s="165">
        <v>1.3179999999999999E-3</v>
      </c>
      <c r="H53" s="213">
        <f t="shared" ref="H53:H54" si="14">B53+E53</f>
        <v>1.57E-6</v>
      </c>
      <c r="I53" s="179">
        <f t="shared" ref="I53:I54" si="15">C53+F53</f>
        <v>0.112493</v>
      </c>
      <c r="J53" s="180">
        <f t="shared" ref="J53:J54" si="16">D53+G53</f>
        <v>1.3179999999999999E-3</v>
      </c>
      <c r="K53" s="51">
        <v>3.5405000000000001E-4</v>
      </c>
      <c r="L53" s="27">
        <v>7.2140389999999996</v>
      </c>
      <c r="M53" s="30">
        <v>8.3839999999999998E-2</v>
      </c>
      <c r="N53" s="53">
        <f t="shared" si="7"/>
        <v>8.2019718366761575E-7</v>
      </c>
      <c r="O53" s="1"/>
      <c r="P53" s="1"/>
      <c r="Q53" s="1"/>
      <c r="R53" s="1"/>
      <c r="S53" s="1"/>
      <c r="T53" s="1"/>
    </row>
    <row r="54" spans="1:20" ht="18" customHeight="1" x14ac:dyDescent="0.2">
      <c r="A54" s="166" t="s">
        <v>120</v>
      </c>
      <c r="B54" s="51"/>
      <c r="C54" s="27"/>
      <c r="D54" s="165"/>
      <c r="E54" s="51">
        <v>1.3440364E-2</v>
      </c>
      <c r="F54" s="27">
        <v>349.96709600000003</v>
      </c>
      <c r="G54" s="165">
        <v>4.1414280000000003</v>
      </c>
      <c r="H54" s="213">
        <f t="shared" si="14"/>
        <v>1.3440364E-2</v>
      </c>
      <c r="I54" s="179">
        <f t="shared" si="15"/>
        <v>349.96709600000003</v>
      </c>
      <c r="J54" s="180">
        <f t="shared" si="16"/>
        <v>4.1414280000000003</v>
      </c>
      <c r="K54" s="51"/>
      <c r="L54" s="27"/>
      <c r="M54" s="30"/>
      <c r="N54" s="53">
        <f t="shared" si="7"/>
        <v>7.0214959874315992E-3</v>
      </c>
      <c r="O54" s="1"/>
      <c r="P54" s="1"/>
      <c r="Q54" s="1"/>
      <c r="R54" s="1"/>
      <c r="S54" s="1"/>
      <c r="T54" s="1"/>
    </row>
    <row r="55" spans="1:20" ht="18" customHeight="1" thickBot="1" x14ac:dyDescent="0.25">
      <c r="A55" s="183" t="s">
        <v>58</v>
      </c>
      <c r="B55" s="184">
        <f t="shared" ref="B55:M55" si="17">SUM(B6:B54)</f>
        <v>0.20713383500000002</v>
      </c>
      <c r="C55" s="185">
        <f t="shared" si="17"/>
        <v>4012.9928939999995</v>
      </c>
      <c r="D55" s="185">
        <f t="shared" si="17"/>
        <v>47.807084000000003</v>
      </c>
      <c r="E55" s="184">
        <f t="shared" si="17"/>
        <v>1.7070400139999999</v>
      </c>
      <c r="F55" s="185">
        <f t="shared" si="17"/>
        <v>14325.684042000003</v>
      </c>
      <c r="G55" s="185">
        <f t="shared" si="17"/>
        <v>169.16990200000001</v>
      </c>
      <c r="H55" s="184">
        <f t="shared" si="17"/>
        <v>1.914173849</v>
      </c>
      <c r="I55" s="185">
        <f t="shared" si="17"/>
        <v>18338.676936000007</v>
      </c>
      <c r="J55" s="185">
        <f t="shared" si="17"/>
        <v>216.97698600000001</v>
      </c>
      <c r="K55" s="184">
        <f t="shared" si="17"/>
        <v>0.11853882399999997</v>
      </c>
      <c r="L55" s="185">
        <f t="shared" si="17"/>
        <v>2880.2913680000001</v>
      </c>
      <c r="M55" s="186">
        <f t="shared" si="17"/>
        <v>33.968915000000003</v>
      </c>
      <c r="N55" s="53">
        <f t="shared" si="7"/>
        <v>1</v>
      </c>
      <c r="O55" s="1"/>
      <c r="P55" s="1"/>
      <c r="Q55" s="1"/>
      <c r="R55" s="1"/>
      <c r="S55" s="1"/>
      <c r="T55" s="1"/>
    </row>
    <row r="56" spans="1:20" ht="13.5" thickTop="1" x14ac:dyDescent="0.2">
      <c r="A56" s="257" t="s">
        <v>223</v>
      </c>
      <c r="B56" s="257"/>
    </row>
  </sheetData>
  <sortState ref="A109:B158">
    <sortCondition descending="1" ref="B109:B158"/>
  </sortState>
  <mergeCells count="7">
    <mergeCell ref="A1:M1"/>
    <mergeCell ref="A2:M2"/>
    <mergeCell ref="A3:A4"/>
    <mergeCell ref="B3:D3"/>
    <mergeCell ref="E3:G3"/>
    <mergeCell ref="H3:J3"/>
    <mergeCell ref="K3:M3"/>
  </mergeCells>
  <printOptions horizontalCentered="1"/>
  <pageMargins left="0.31496062992125984" right="0.27559055118110237" top="0.7" bottom="0.75" header="0" footer="0.35433070866141736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2"/>
  <sheetViews>
    <sheetView zoomScaleNormal="100" zoomScaleSheetLayoutView="100" workbookViewId="0">
      <pane xSplit="1" ySplit="4" topLeftCell="B5" activePane="bottomRight" state="frozen"/>
      <selection activeCell="X29" sqref="X29"/>
      <selection pane="topRight" activeCell="X29" sqref="X29"/>
      <selection pane="bottomLeft" activeCell="X29" sqref="X29"/>
      <selection pane="bottomRight" activeCell="Q8" sqref="Q8"/>
    </sheetView>
  </sheetViews>
  <sheetFormatPr defaultColWidth="10.28515625" defaultRowHeight="12.75" x14ac:dyDescent="0.2"/>
  <cols>
    <col min="1" max="1" width="8.28515625" style="57" bestFit="1" customWidth="1"/>
    <col min="2" max="2" width="8.140625" style="57" bestFit="1" customWidth="1"/>
    <col min="3" max="3" width="8.28515625" style="58" bestFit="1" customWidth="1"/>
    <col min="4" max="4" width="9.140625" style="59" bestFit="1" customWidth="1"/>
    <col min="5" max="5" width="8.28515625" style="59" bestFit="1" customWidth="1"/>
    <col min="6" max="6" width="8.28515625" style="58" bestFit="1" customWidth="1"/>
    <col min="7" max="7" width="9.140625" style="59" bestFit="1" customWidth="1"/>
    <col min="8" max="8" width="8.28515625" style="59" bestFit="1" customWidth="1"/>
    <col min="9" max="9" width="8" style="60" bestFit="1" customWidth="1"/>
    <col min="10" max="10" width="9.140625" style="61" customWidth="1"/>
    <col min="11" max="11" width="8" style="61" customWidth="1"/>
    <col min="12" max="12" width="9.140625" style="58" bestFit="1" customWidth="1"/>
    <col min="13" max="14" width="9.140625" style="59" bestFit="1" customWidth="1"/>
    <col min="15" max="16" width="7.7109375" style="57" customWidth="1"/>
    <col min="17" max="18" width="10.7109375" style="57" customWidth="1"/>
    <col min="19" max="16384" width="10.28515625" style="57"/>
  </cols>
  <sheetData>
    <row r="1" spans="1:18" ht="25.5" customHeight="1" x14ac:dyDescent="0.2">
      <c r="A1" s="291" t="s">
        <v>248</v>
      </c>
      <c r="B1" s="291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8" ht="15" customHeight="1" x14ac:dyDescent="0.2">
      <c r="A2" s="286" t="s">
        <v>140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</row>
    <row r="3" spans="1:18" s="62" customFormat="1" ht="22.5" customHeight="1" x14ac:dyDescent="0.25">
      <c r="A3" s="280" t="s">
        <v>177</v>
      </c>
      <c r="B3" s="281"/>
      <c r="C3" s="282" t="s">
        <v>141</v>
      </c>
      <c r="D3" s="283"/>
      <c r="E3" s="283"/>
      <c r="F3" s="282" t="s">
        <v>142</v>
      </c>
      <c r="G3" s="283"/>
      <c r="H3" s="283"/>
      <c r="I3" s="282" t="s">
        <v>144</v>
      </c>
      <c r="J3" s="283"/>
      <c r="K3" s="283"/>
      <c r="L3" s="282" t="s">
        <v>145</v>
      </c>
      <c r="M3" s="283"/>
      <c r="N3" s="284"/>
    </row>
    <row r="4" spans="1:18" s="62" customFormat="1" ht="26.25" customHeight="1" x14ac:dyDescent="0.25">
      <c r="A4" s="269"/>
      <c r="B4" s="121"/>
      <c r="C4" s="108" t="s">
        <v>146</v>
      </c>
      <c r="D4" s="108" t="s">
        <v>164</v>
      </c>
      <c r="E4" s="108" t="s">
        <v>165</v>
      </c>
      <c r="F4" s="108" t="s">
        <v>146</v>
      </c>
      <c r="G4" s="108" t="s">
        <v>164</v>
      </c>
      <c r="H4" s="108" t="s">
        <v>165</v>
      </c>
      <c r="I4" s="108" t="s">
        <v>146</v>
      </c>
      <c r="J4" s="108" t="s">
        <v>164</v>
      </c>
      <c r="K4" s="108" t="s">
        <v>165</v>
      </c>
      <c r="L4" s="108" t="s">
        <v>146</v>
      </c>
      <c r="M4" s="108" t="s">
        <v>164</v>
      </c>
      <c r="N4" s="110" t="s">
        <v>165</v>
      </c>
    </row>
    <row r="5" spans="1:18" s="64" customFormat="1" ht="19.5" customHeight="1" x14ac:dyDescent="0.25">
      <c r="A5" s="102" t="s">
        <v>0</v>
      </c>
      <c r="B5" s="122"/>
      <c r="C5" s="103" t="s">
        <v>1</v>
      </c>
      <c r="D5" s="103" t="s">
        <v>2</v>
      </c>
      <c r="E5" s="103" t="s">
        <v>3</v>
      </c>
      <c r="F5" s="103" t="s">
        <v>4</v>
      </c>
      <c r="G5" s="103" t="s">
        <v>5</v>
      </c>
      <c r="H5" s="103" t="s">
        <v>6</v>
      </c>
      <c r="I5" s="103" t="s">
        <v>7</v>
      </c>
      <c r="J5" s="103" t="s">
        <v>8</v>
      </c>
      <c r="K5" s="103" t="s">
        <v>9</v>
      </c>
      <c r="L5" s="103" t="s">
        <v>10</v>
      </c>
      <c r="M5" s="103" t="s">
        <v>11</v>
      </c>
      <c r="N5" s="104" t="s">
        <v>12</v>
      </c>
    </row>
    <row r="6" spans="1:18" s="65" customFormat="1" ht="17.25" customHeight="1" x14ac:dyDescent="0.25">
      <c r="A6" s="270" t="s">
        <v>178</v>
      </c>
      <c r="B6" s="187" t="s">
        <v>151</v>
      </c>
      <c r="C6" s="188">
        <v>5.166710889</v>
      </c>
      <c r="D6" s="189">
        <v>112784.324735</v>
      </c>
      <c r="E6" s="190">
        <v>1352.232749</v>
      </c>
      <c r="F6" s="188">
        <v>17.249779712999999</v>
      </c>
      <c r="G6" s="189">
        <v>136779.27381700001</v>
      </c>
      <c r="H6" s="190">
        <v>1639.921272</v>
      </c>
      <c r="I6" s="191">
        <v>22.416490602</v>
      </c>
      <c r="J6" s="192">
        <v>249563.59855200001</v>
      </c>
      <c r="K6" s="193">
        <v>2992.1540210000003</v>
      </c>
      <c r="L6" s="188">
        <v>0.304931593</v>
      </c>
      <c r="M6" s="189">
        <v>7966.00839</v>
      </c>
      <c r="N6" s="203">
        <v>95.508816999999993</v>
      </c>
      <c r="Q6" s="194"/>
      <c r="R6" s="194"/>
    </row>
    <row r="7" spans="1:18" s="65" customFormat="1" ht="17.25" customHeight="1" x14ac:dyDescent="0.25">
      <c r="A7" s="271"/>
      <c r="B7" s="195" t="s">
        <v>208</v>
      </c>
      <c r="C7" s="123">
        <v>11.35870744083689</v>
      </c>
      <c r="D7" s="124">
        <v>-6.1062007321358083</v>
      </c>
      <c r="E7" s="125">
        <v>-7.6655813267394137</v>
      </c>
      <c r="F7" s="123">
        <v>12.194562250016958</v>
      </c>
      <c r="G7" s="124">
        <v>-14.25664654396661</v>
      </c>
      <c r="H7" s="125">
        <v>-15.680665020760603</v>
      </c>
      <c r="I7" s="126">
        <v>12.000797702826702</v>
      </c>
      <c r="J7" s="127">
        <v>-10.755641567417314</v>
      </c>
      <c r="K7" s="128">
        <v>-12.23780452022763</v>
      </c>
      <c r="L7" s="123">
        <v>25.818779907669807</v>
      </c>
      <c r="M7" s="124">
        <v>1.5214115895252474</v>
      </c>
      <c r="N7" s="133">
        <v>1.0243077797655753</v>
      </c>
      <c r="R7" s="194"/>
    </row>
    <row r="8" spans="1:18" s="65" customFormat="1" ht="17.25" customHeight="1" x14ac:dyDescent="0.25">
      <c r="A8" s="270" t="s">
        <v>179</v>
      </c>
      <c r="B8" s="187" t="s">
        <v>151</v>
      </c>
      <c r="C8" s="188">
        <v>5.2694556800000001</v>
      </c>
      <c r="D8" s="189">
        <v>105777.26523400001</v>
      </c>
      <c r="E8" s="190">
        <v>1268.4205179999999</v>
      </c>
      <c r="F8" s="188">
        <v>19.765537281</v>
      </c>
      <c r="G8" s="189">
        <v>157016.84400799999</v>
      </c>
      <c r="H8" s="190">
        <v>1882.856264</v>
      </c>
      <c r="I8" s="191">
        <v>25.034992961</v>
      </c>
      <c r="J8" s="192">
        <v>262794.10924199998</v>
      </c>
      <c r="K8" s="193">
        <v>3151.2767819999999</v>
      </c>
      <c r="L8" s="188">
        <v>0.41081820899999999</v>
      </c>
      <c r="M8" s="189">
        <v>11464.6548</v>
      </c>
      <c r="N8" s="203">
        <v>137.477588</v>
      </c>
      <c r="Q8" s="194"/>
      <c r="R8" s="194"/>
    </row>
    <row r="9" spans="1:18" s="65" customFormat="1" ht="17.25" customHeight="1" x14ac:dyDescent="0.25">
      <c r="A9" s="271"/>
      <c r="B9" s="195" t="s">
        <v>208</v>
      </c>
      <c r="C9" s="123">
        <v>-2.2236990884005414</v>
      </c>
      <c r="D9" s="124">
        <v>-20.525942494620857</v>
      </c>
      <c r="E9" s="125">
        <v>-21.526219102343354</v>
      </c>
      <c r="F9" s="123">
        <v>-12.213140746734508</v>
      </c>
      <c r="G9" s="124">
        <v>-28.782845943932422</v>
      </c>
      <c r="H9" s="125">
        <v>-29.679199446274097</v>
      </c>
      <c r="I9" s="126">
        <v>-10.283855260023781</v>
      </c>
      <c r="J9" s="127">
        <v>-25.67467164351045</v>
      </c>
      <c r="K9" s="128">
        <v>-26.610145271633506</v>
      </c>
      <c r="L9" s="123">
        <v>-16.668177377789061</v>
      </c>
      <c r="M9" s="124">
        <v>-29.321552802780033</v>
      </c>
      <c r="N9" s="133">
        <v>-30.211125607791402</v>
      </c>
      <c r="R9" s="194"/>
    </row>
    <row r="10" spans="1:18" s="65" customFormat="1" ht="17.25" customHeight="1" x14ac:dyDescent="0.25">
      <c r="A10" s="270" t="s">
        <v>180</v>
      </c>
      <c r="B10" s="187" t="s">
        <v>151</v>
      </c>
      <c r="C10" s="188">
        <v>5.3855760909999999</v>
      </c>
      <c r="D10" s="189">
        <v>105858.144697</v>
      </c>
      <c r="E10" s="190">
        <v>1268.2041859999999</v>
      </c>
      <c r="F10" s="188">
        <v>15.700523294</v>
      </c>
      <c r="G10" s="189">
        <v>126138.558833</v>
      </c>
      <c r="H10" s="190">
        <v>1511.1680690000001</v>
      </c>
      <c r="I10" s="191">
        <v>21.086099385000001</v>
      </c>
      <c r="J10" s="192">
        <v>231996.70353</v>
      </c>
      <c r="K10" s="193">
        <v>2779.3722550000002</v>
      </c>
      <c r="L10" s="188">
        <v>0.51889538199999996</v>
      </c>
      <c r="M10" s="189">
        <v>13656.084305</v>
      </c>
      <c r="N10" s="203">
        <v>163.602936</v>
      </c>
      <c r="R10" s="194"/>
    </row>
    <row r="11" spans="1:18" s="65" customFormat="1" ht="17.25" customHeight="1" x14ac:dyDescent="0.25">
      <c r="A11" s="271"/>
      <c r="B11" s="195" t="s">
        <v>208</v>
      </c>
      <c r="C11" s="123">
        <v>-8.5884762323937736</v>
      </c>
      <c r="D11" s="124">
        <v>-11.088053639239716</v>
      </c>
      <c r="E11" s="125">
        <v>-12.405900154152461</v>
      </c>
      <c r="F11" s="123">
        <v>-7.9434837159038736</v>
      </c>
      <c r="G11" s="124">
        <v>-21.365304752467043</v>
      </c>
      <c r="H11" s="125">
        <v>-22.530822978551861</v>
      </c>
      <c r="I11" s="126">
        <v>-8.1090844368578718</v>
      </c>
      <c r="J11" s="127">
        <v>-16.987005996724793</v>
      </c>
      <c r="K11" s="128">
        <v>-18.217418895942565</v>
      </c>
      <c r="L11" s="123">
        <v>51.590507071983559</v>
      </c>
      <c r="M11" s="124">
        <v>23.982094022034055</v>
      </c>
      <c r="N11" s="133">
        <v>21.126271086717068</v>
      </c>
      <c r="R11" s="194"/>
    </row>
    <row r="12" spans="1:18" s="65" customFormat="1" ht="17.25" customHeight="1" x14ac:dyDescent="0.25">
      <c r="A12" s="270" t="s">
        <v>181</v>
      </c>
      <c r="B12" s="187" t="s">
        <v>151</v>
      </c>
      <c r="C12" s="188">
        <v>4.9203315600000002</v>
      </c>
      <c r="D12" s="189">
        <v>98633.617123999997</v>
      </c>
      <c r="E12" s="190">
        <v>1179.9027579999999</v>
      </c>
      <c r="F12" s="188">
        <v>16.888319070000001</v>
      </c>
      <c r="G12" s="189">
        <v>138519.44217200001</v>
      </c>
      <c r="H12" s="190">
        <v>1657.0361800000001</v>
      </c>
      <c r="I12" s="191">
        <v>21.808650630000002</v>
      </c>
      <c r="J12" s="192">
        <v>237153.05929599999</v>
      </c>
      <c r="K12" s="193">
        <v>2836.9389380000002</v>
      </c>
      <c r="L12" s="188">
        <v>0.47615555900000001</v>
      </c>
      <c r="M12" s="189">
        <v>12278.569226</v>
      </c>
      <c r="N12" s="203">
        <v>146.882149</v>
      </c>
      <c r="R12" s="194"/>
    </row>
    <row r="13" spans="1:18" s="65" customFormat="1" ht="17.25" customHeight="1" x14ac:dyDescent="0.25">
      <c r="A13" s="271"/>
      <c r="B13" s="195" t="s">
        <v>208</v>
      </c>
      <c r="C13" s="123">
        <v>-8.7017036910245089</v>
      </c>
      <c r="D13" s="124">
        <v>-2.4942376994654234</v>
      </c>
      <c r="E13" s="125">
        <v>-4.1771354837012975</v>
      </c>
      <c r="F13" s="123">
        <v>25.791777194298454</v>
      </c>
      <c r="G13" s="124">
        <v>19.948891714086635</v>
      </c>
      <c r="H13" s="125">
        <v>17.878637563471056</v>
      </c>
      <c r="I13" s="126">
        <v>15.911556171174945</v>
      </c>
      <c r="J13" s="127">
        <v>9.4693586115299944</v>
      </c>
      <c r="K13" s="128">
        <v>7.5799755792977264</v>
      </c>
      <c r="L13" s="123">
        <v>56.221970208852554</v>
      </c>
      <c r="M13" s="124">
        <v>49.883021633347141</v>
      </c>
      <c r="N13" s="133">
        <v>47.296120327296251</v>
      </c>
      <c r="R13" s="194"/>
    </row>
    <row r="14" spans="1:18" s="65" customFormat="1" ht="17.25" customHeight="1" x14ac:dyDescent="0.25">
      <c r="A14" s="270" t="s">
        <v>182</v>
      </c>
      <c r="B14" s="187" t="s">
        <v>151</v>
      </c>
      <c r="C14" s="188">
        <v>5.436825722</v>
      </c>
      <c r="D14" s="189">
        <v>102503.678523</v>
      </c>
      <c r="E14" s="190">
        <v>1221.790219</v>
      </c>
      <c r="F14" s="188">
        <v>15.252231064</v>
      </c>
      <c r="G14" s="189">
        <v>120828.432294</v>
      </c>
      <c r="H14" s="190">
        <v>1440.211693</v>
      </c>
      <c r="I14" s="191">
        <v>20.689056786000002</v>
      </c>
      <c r="J14" s="192">
        <v>223332.11081699998</v>
      </c>
      <c r="K14" s="193">
        <v>2662.0019119999997</v>
      </c>
      <c r="L14" s="188">
        <v>0.39282989400000001</v>
      </c>
      <c r="M14" s="189">
        <v>10891.579346</v>
      </c>
      <c r="N14" s="203">
        <v>129.82192800000001</v>
      </c>
      <c r="Q14" s="194"/>
      <c r="R14" s="194"/>
    </row>
    <row r="15" spans="1:18" s="65" customFormat="1" ht="17.25" customHeight="1" x14ac:dyDescent="0.25">
      <c r="A15" s="271"/>
      <c r="B15" s="195" t="s">
        <v>208</v>
      </c>
      <c r="C15" s="123">
        <v>15.739959135685332</v>
      </c>
      <c r="D15" s="124">
        <v>19.021928246361618</v>
      </c>
      <c r="E15" s="125">
        <v>17.44591793512776</v>
      </c>
      <c r="F15" s="123">
        <v>5.6766967780394655</v>
      </c>
      <c r="G15" s="124">
        <v>1.3897793887982544</v>
      </c>
      <c r="H15" s="125">
        <v>4.7242032498606673E-2</v>
      </c>
      <c r="I15" s="126">
        <v>8.1477242620718933</v>
      </c>
      <c r="J15" s="127">
        <v>8.7865426103731039</v>
      </c>
      <c r="K15" s="128">
        <v>7.3460623267065452</v>
      </c>
      <c r="L15" s="123">
        <v>59.64150935575168</v>
      </c>
      <c r="M15" s="124">
        <v>54.382919903388547</v>
      </c>
      <c r="N15" s="133">
        <v>52.338685619936854</v>
      </c>
      <c r="R15" s="194"/>
    </row>
    <row r="16" spans="1:18" s="65" customFormat="1" ht="17.25" customHeight="1" x14ac:dyDescent="0.25">
      <c r="A16" s="270" t="s">
        <v>183</v>
      </c>
      <c r="B16" s="187" t="s">
        <v>151</v>
      </c>
      <c r="C16" s="188">
        <v>4.1155649219999999</v>
      </c>
      <c r="D16" s="189">
        <v>73155.074424000006</v>
      </c>
      <c r="E16" s="190">
        <v>872.88683200000003</v>
      </c>
      <c r="F16" s="188">
        <v>14.211221752</v>
      </c>
      <c r="G16" s="189">
        <v>109762.679013</v>
      </c>
      <c r="H16" s="190">
        <v>1309.6890149999999</v>
      </c>
      <c r="I16" s="191">
        <v>18.326786674000001</v>
      </c>
      <c r="J16" s="192">
        <v>182917.75343700001</v>
      </c>
      <c r="K16" s="193">
        <v>2182.5758470000001</v>
      </c>
      <c r="L16" s="188">
        <v>0.35217085100000001</v>
      </c>
      <c r="M16" s="189">
        <v>9306.949928</v>
      </c>
      <c r="N16" s="203">
        <v>111.05058699999999</v>
      </c>
      <c r="Q16" s="194"/>
      <c r="R16" s="194"/>
    </row>
    <row r="17" spans="1:19" s="65" customFormat="1" ht="17.25" customHeight="1" x14ac:dyDescent="0.25">
      <c r="A17" s="271"/>
      <c r="B17" s="195" t="s">
        <v>208</v>
      </c>
      <c r="C17" s="123">
        <v>7.9823258733953422</v>
      </c>
      <c r="D17" s="124">
        <v>-0.52246060605347677</v>
      </c>
      <c r="E17" s="125">
        <v>-1.4253865846871314</v>
      </c>
      <c r="F17" s="123">
        <v>-6.249526329098857</v>
      </c>
      <c r="G17" s="124">
        <v>-5.1861538852659903</v>
      </c>
      <c r="H17" s="125">
        <v>-6.046748347890281</v>
      </c>
      <c r="I17" s="126">
        <v>-3.3901366353224049</v>
      </c>
      <c r="J17" s="127">
        <v>-3.3744571986699938</v>
      </c>
      <c r="K17" s="128">
        <v>-4.2514961052448186</v>
      </c>
      <c r="L17" s="123">
        <v>64.103527850599136</v>
      </c>
      <c r="M17" s="124">
        <v>69.70713467254771</v>
      </c>
      <c r="N17" s="133">
        <v>68.166755666110774</v>
      </c>
      <c r="R17" s="194"/>
    </row>
    <row r="18" spans="1:19" s="65" customFormat="1" ht="17.25" customHeight="1" x14ac:dyDescent="0.25">
      <c r="A18" s="270" t="s">
        <v>184</v>
      </c>
      <c r="B18" s="187" t="s">
        <v>151</v>
      </c>
      <c r="C18" s="188">
        <v>4.1269722230000001</v>
      </c>
      <c r="D18" s="189">
        <v>66767.502936999997</v>
      </c>
      <c r="E18" s="190">
        <v>794.57217900000001</v>
      </c>
      <c r="F18" s="188">
        <v>15.738609567999999</v>
      </c>
      <c r="G18" s="189">
        <v>121756.86705299999</v>
      </c>
      <c r="H18" s="190">
        <v>1448.977652</v>
      </c>
      <c r="I18" s="191">
        <v>19.865581791</v>
      </c>
      <c r="J18" s="192">
        <v>188524.36998999998</v>
      </c>
      <c r="K18" s="193">
        <v>2243.5498310000003</v>
      </c>
      <c r="L18" s="188">
        <v>0.35888790799999998</v>
      </c>
      <c r="M18" s="189">
        <v>8840.6275640000003</v>
      </c>
      <c r="N18" s="203">
        <v>105.20862099999999</v>
      </c>
      <c r="Q18" s="194"/>
      <c r="R18" s="194"/>
    </row>
    <row r="19" spans="1:19" s="65" customFormat="1" ht="17.25" customHeight="1" x14ac:dyDescent="0.25">
      <c r="A19" s="271"/>
      <c r="B19" s="195" t="s">
        <v>208</v>
      </c>
      <c r="C19" s="123">
        <v>-14.772312197745777</v>
      </c>
      <c r="D19" s="124">
        <v>-32.537726961565312</v>
      </c>
      <c r="E19" s="125">
        <v>-33.17534259945856</v>
      </c>
      <c r="F19" s="123">
        <v>-26.966682565576079</v>
      </c>
      <c r="G19" s="124">
        <v>-26.590861653444946</v>
      </c>
      <c r="H19" s="125">
        <v>-27.284683316885577</v>
      </c>
      <c r="I19" s="126">
        <v>-24.729328472047126</v>
      </c>
      <c r="J19" s="127">
        <v>-28.813269765001436</v>
      </c>
      <c r="K19" s="128">
        <v>-29.486086627796894</v>
      </c>
      <c r="L19" s="123">
        <v>14.785052438242818</v>
      </c>
      <c r="M19" s="124">
        <v>4.3481563789012299</v>
      </c>
      <c r="N19" s="133">
        <v>3.361917700828259</v>
      </c>
      <c r="R19" s="194"/>
    </row>
    <row r="20" spans="1:19" s="65" customFormat="1" ht="17.25" customHeight="1" x14ac:dyDescent="0.25">
      <c r="A20" s="270" t="s">
        <v>185</v>
      </c>
      <c r="B20" s="187" t="s">
        <v>151</v>
      </c>
      <c r="C20" s="188">
        <v>4.7780119780000003</v>
      </c>
      <c r="D20" s="189">
        <v>75910.179269999993</v>
      </c>
      <c r="E20" s="190">
        <v>899.78923799999995</v>
      </c>
      <c r="F20" s="188">
        <v>13.960201203</v>
      </c>
      <c r="G20" s="189">
        <v>109813.116478</v>
      </c>
      <c r="H20" s="190">
        <v>1301.6523159999999</v>
      </c>
      <c r="I20" s="191">
        <v>18.738213180999999</v>
      </c>
      <c r="J20" s="192">
        <v>185723.29574799997</v>
      </c>
      <c r="K20" s="193">
        <v>2201.441554</v>
      </c>
      <c r="L20" s="188">
        <v>0.60076584799999999</v>
      </c>
      <c r="M20" s="189">
        <v>15152.059133000001</v>
      </c>
      <c r="N20" s="203">
        <v>179.60252399999999</v>
      </c>
      <c r="Q20" s="194"/>
      <c r="R20" s="194"/>
    </row>
    <row r="21" spans="1:19" s="65" customFormat="1" ht="17.25" customHeight="1" x14ac:dyDescent="0.25">
      <c r="A21" s="271"/>
      <c r="B21" s="195" t="s">
        <v>208</v>
      </c>
      <c r="C21" s="123">
        <v>-4.0107440243702914</v>
      </c>
      <c r="D21" s="124">
        <v>-36.793196905404976</v>
      </c>
      <c r="E21" s="125">
        <v>-37.592156369659342</v>
      </c>
      <c r="F21" s="123">
        <v>-24.431775344119998</v>
      </c>
      <c r="G21" s="124">
        <v>-28.204002263953964</v>
      </c>
      <c r="H21" s="125">
        <v>-29.111532550994255</v>
      </c>
      <c r="I21" s="126">
        <v>-20.097310314798879</v>
      </c>
      <c r="J21" s="127">
        <v>-31.981871594984845</v>
      </c>
      <c r="K21" s="128">
        <v>-32.841648113431546</v>
      </c>
      <c r="L21" s="123">
        <v>112.66044630414763</v>
      </c>
      <c r="M21" s="124">
        <v>101.31652777260256</v>
      </c>
      <c r="N21" s="133">
        <v>98.771811109138412</v>
      </c>
      <c r="R21" s="194"/>
    </row>
    <row r="22" spans="1:19" s="65" customFormat="1" ht="17.25" customHeight="1" x14ac:dyDescent="0.25">
      <c r="A22" s="270" t="s">
        <v>186</v>
      </c>
      <c r="B22" s="187" t="s">
        <v>151</v>
      </c>
      <c r="C22" s="188">
        <v>3.5347441869999998</v>
      </c>
      <c r="D22" s="189">
        <v>56781.537087999997</v>
      </c>
      <c r="E22" s="190">
        <v>668.12655500000005</v>
      </c>
      <c r="F22" s="188">
        <v>11.754948722</v>
      </c>
      <c r="G22" s="189">
        <v>95771.875488999998</v>
      </c>
      <c r="H22" s="190">
        <v>1126.9109060000001</v>
      </c>
      <c r="I22" s="191">
        <v>15.289692908999999</v>
      </c>
      <c r="J22" s="192">
        <v>152553.41257699998</v>
      </c>
      <c r="K22" s="193">
        <v>1795.0374610000001</v>
      </c>
      <c r="L22" s="188">
        <v>0.50384647800000004</v>
      </c>
      <c r="M22" s="189">
        <v>12729.497463</v>
      </c>
      <c r="N22" s="203">
        <v>149.78311199999999</v>
      </c>
      <c r="Q22" s="194"/>
      <c r="R22" s="194"/>
    </row>
    <row r="23" spans="1:19" s="65" customFormat="1" ht="17.25" customHeight="1" x14ac:dyDescent="0.25">
      <c r="A23" s="271"/>
      <c r="B23" s="195" t="s">
        <v>208</v>
      </c>
      <c r="C23" s="123">
        <v>-25.576794570951222</v>
      </c>
      <c r="D23" s="124">
        <v>-53.400619509306544</v>
      </c>
      <c r="E23" s="125">
        <v>-54.336870827412923</v>
      </c>
      <c r="F23" s="123">
        <v>-34.018225527192108</v>
      </c>
      <c r="G23" s="124">
        <v>-37.838778098069163</v>
      </c>
      <c r="H23" s="125">
        <v>-39.087690066749524</v>
      </c>
      <c r="I23" s="126">
        <v>-32.241456438310919</v>
      </c>
      <c r="J23" s="127">
        <v>-44.711107255203949</v>
      </c>
      <c r="K23" s="128">
        <v>-45.82194385335179</v>
      </c>
      <c r="L23" s="123">
        <v>23.071639868481633</v>
      </c>
      <c r="M23" s="124">
        <v>10.939192447243011</v>
      </c>
      <c r="N23" s="133">
        <v>8.7102578292022788</v>
      </c>
      <c r="R23" s="194"/>
    </row>
    <row r="24" spans="1:19" s="65" customFormat="1" ht="17.25" customHeight="1" x14ac:dyDescent="0.25">
      <c r="A24" s="270" t="s">
        <v>187</v>
      </c>
      <c r="B24" s="187" t="s">
        <v>151</v>
      </c>
      <c r="C24" s="188">
        <v>6.0708746189999996</v>
      </c>
      <c r="D24" s="189">
        <v>96966.571018000002</v>
      </c>
      <c r="E24" s="190">
        <v>1124.0454890000001</v>
      </c>
      <c r="F24" s="188">
        <v>16.137748315</v>
      </c>
      <c r="G24" s="189">
        <v>125894.278666</v>
      </c>
      <c r="H24" s="190">
        <v>1459.3781610000001</v>
      </c>
      <c r="I24" s="191">
        <v>22.208622933999997</v>
      </c>
      <c r="J24" s="192">
        <v>222860.84968400002</v>
      </c>
      <c r="K24" s="193">
        <v>2583.4236500000002</v>
      </c>
      <c r="L24" s="188">
        <v>0.36342415700000003</v>
      </c>
      <c r="M24" s="189">
        <v>9371.5955379999996</v>
      </c>
      <c r="N24" s="203">
        <v>108.636405</v>
      </c>
      <c r="Q24" s="194"/>
      <c r="R24" s="194"/>
    </row>
    <row r="25" spans="1:19" s="65" customFormat="1" ht="17.25" customHeight="1" x14ac:dyDescent="0.25">
      <c r="A25" s="271"/>
      <c r="B25" s="195" t="s">
        <v>208</v>
      </c>
      <c r="C25" s="123">
        <v>32.150212524427545</v>
      </c>
      <c r="D25" s="124">
        <v>-15.895392206381528</v>
      </c>
      <c r="E25" s="125">
        <v>-18.961312640835242</v>
      </c>
      <c r="F25" s="123">
        <v>-1.6136794265450374</v>
      </c>
      <c r="G25" s="124">
        <v>-8.3912983975789004</v>
      </c>
      <c r="H25" s="125">
        <v>-11.730769915403137</v>
      </c>
      <c r="I25" s="126">
        <v>5.7737285222728376</v>
      </c>
      <c r="J25" s="127">
        <v>-11.814738455489394</v>
      </c>
      <c r="K25" s="128">
        <v>-15.029413338331921</v>
      </c>
      <c r="L25" s="123">
        <v>-9.2316699603964363</v>
      </c>
      <c r="M25" s="124">
        <v>-15.97260967547712</v>
      </c>
      <c r="N25" s="133">
        <v>-19.03571792213679</v>
      </c>
      <c r="R25" s="194"/>
    </row>
    <row r="26" spans="1:19" s="65" customFormat="1" ht="17.25" customHeight="1" x14ac:dyDescent="0.25">
      <c r="A26" s="270" t="s">
        <v>188</v>
      </c>
      <c r="B26" s="187" t="s">
        <v>151</v>
      </c>
      <c r="C26" s="188">
        <v>4.3596532059999999</v>
      </c>
      <c r="D26" s="189">
        <v>69647.015350999995</v>
      </c>
      <c r="E26" s="190">
        <v>800.03647799999999</v>
      </c>
      <c r="F26" s="188">
        <v>13.500483058</v>
      </c>
      <c r="G26" s="189">
        <v>105546.07062899999</v>
      </c>
      <c r="H26" s="190">
        <v>1212.4095460000001</v>
      </c>
      <c r="I26" s="191">
        <v>17.860136264000001</v>
      </c>
      <c r="J26" s="192">
        <v>175193.08597999997</v>
      </c>
      <c r="K26" s="193">
        <v>2012.4460240000001</v>
      </c>
      <c r="L26" s="188">
        <v>0.13267521800000001</v>
      </c>
      <c r="M26" s="189">
        <v>3720.1007300000001</v>
      </c>
      <c r="N26" s="203">
        <v>42.732860000000002</v>
      </c>
      <c r="Q26" s="194"/>
      <c r="R26" s="194"/>
    </row>
    <row r="27" spans="1:19" s="65" customFormat="1" ht="17.25" customHeight="1" x14ac:dyDescent="0.25">
      <c r="A27" s="271"/>
      <c r="B27" s="195" t="s">
        <v>208</v>
      </c>
      <c r="C27" s="123">
        <v>-12.794270590771553</v>
      </c>
      <c r="D27" s="124">
        <v>-42.531168247078398</v>
      </c>
      <c r="E27" s="125">
        <v>-45.231955167750705</v>
      </c>
      <c r="F27" s="123">
        <v>-17.58893456332644</v>
      </c>
      <c r="G27" s="124">
        <v>-20.25674956479342</v>
      </c>
      <c r="H27" s="125">
        <v>-24.004338510766949</v>
      </c>
      <c r="I27" s="126">
        <v>-16.467861460666882</v>
      </c>
      <c r="J27" s="127">
        <v>-30.903468823401575</v>
      </c>
      <c r="K27" s="128">
        <v>-34.150707668915317</v>
      </c>
      <c r="L27" s="123">
        <v>-66.019026706460409</v>
      </c>
      <c r="M27" s="124">
        <v>-66.763487595635453</v>
      </c>
      <c r="N27" s="133">
        <v>-68.325460653030134</v>
      </c>
      <c r="R27" s="194"/>
    </row>
    <row r="28" spans="1:19" s="65" customFormat="1" ht="17.25" customHeight="1" x14ac:dyDescent="0.25">
      <c r="A28" s="270" t="s">
        <v>189</v>
      </c>
      <c r="B28" s="187" t="s">
        <v>151</v>
      </c>
      <c r="C28" s="188">
        <v>4.411575257</v>
      </c>
      <c r="D28" s="189">
        <v>67319.532363999999</v>
      </c>
      <c r="E28" s="190">
        <v>777.02353700000003</v>
      </c>
      <c r="F28" s="188">
        <v>15.886420569</v>
      </c>
      <c r="G28" s="189">
        <v>115405.91005599999</v>
      </c>
      <c r="H28" s="190">
        <v>1332.051868</v>
      </c>
      <c r="I28" s="191">
        <v>20.297995826000001</v>
      </c>
      <c r="J28" s="192">
        <v>182725.44241999998</v>
      </c>
      <c r="K28" s="193">
        <v>2109.075405</v>
      </c>
      <c r="L28" s="188">
        <v>0.46481358</v>
      </c>
      <c r="M28" s="189">
        <v>11584.067521999999</v>
      </c>
      <c r="N28" s="203">
        <v>133.70700400000001</v>
      </c>
      <c r="Q28" s="194"/>
      <c r="R28" s="194"/>
    </row>
    <row r="29" spans="1:19" s="65" customFormat="1" ht="17.25" customHeight="1" x14ac:dyDescent="0.25">
      <c r="A29" s="271"/>
      <c r="B29" s="195" t="s">
        <v>208</v>
      </c>
      <c r="C29" s="123">
        <v>-8.7027070579587953</v>
      </c>
      <c r="D29" s="124">
        <v>-43.669611814943934</v>
      </c>
      <c r="E29" s="125">
        <v>-46.036344411463993</v>
      </c>
      <c r="F29" s="123">
        <v>-7.2705455954311811</v>
      </c>
      <c r="G29" s="124">
        <v>-16.767934046035759</v>
      </c>
      <c r="H29" s="125">
        <v>-20.26494558142095</v>
      </c>
      <c r="I29" s="126">
        <v>-7.585620756454416</v>
      </c>
      <c r="J29" s="127">
        <v>-29.22116641962285</v>
      </c>
      <c r="K29" s="128">
        <v>-32.19495311438515</v>
      </c>
      <c r="L29" s="123">
        <v>45.17091337742584</v>
      </c>
      <c r="M29" s="124">
        <v>27.089956250966029</v>
      </c>
      <c r="N29" s="133">
        <v>21.750242615854454</v>
      </c>
      <c r="R29" s="194"/>
    </row>
    <row r="30" spans="1:19" s="63" customFormat="1" ht="17.25" customHeight="1" x14ac:dyDescent="0.25">
      <c r="A30" s="272" t="s">
        <v>58</v>
      </c>
      <c r="B30" s="196" t="s">
        <v>151</v>
      </c>
      <c r="C30" s="197">
        <v>57.576296334000006</v>
      </c>
      <c r="D30" s="198">
        <v>1032104.4427649999</v>
      </c>
      <c r="E30" s="199">
        <v>12227.030738000001</v>
      </c>
      <c r="F30" s="197">
        <v>186.04602360900003</v>
      </c>
      <c r="G30" s="198">
        <v>1463233.3485079999</v>
      </c>
      <c r="H30" s="199">
        <v>17322.262942000001</v>
      </c>
      <c r="I30" s="197">
        <v>243.62231994300001</v>
      </c>
      <c r="J30" s="198">
        <v>2495337.7912730007</v>
      </c>
      <c r="K30" s="199">
        <v>29549.293680000002</v>
      </c>
      <c r="L30" s="197">
        <v>4.8802146769999997</v>
      </c>
      <c r="M30" s="198">
        <v>126961.79394499998</v>
      </c>
      <c r="N30" s="205">
        <v>1504.014531</v>
      </c>
      <c r="P30" s="258"/>
      <c r="Q30" s="258"/>
      <c r="R30" s="258"/>
      <c r="S30" s="258"/>
    </row>
    <row r="31" spans="1:19" s="63" customFormat="1" ht="17.25" customHeight="1" thickBot="1" x14ac:dyDescent="0.3">
      <c r="A31" s="273"/>
      <c r="B31" s="200" t="s">
        <v>208</v>
      </c>
      <c r="C31" s="129">
        <v>-2.103435060314208</v>
      </c>
      <c r="D31" s="130">
        <v>-22.398373435115733</v>
      </c>
      <c r="E31" s="131">
        <v>-23.902275282211463</v>
      </c>
      <c r="F31" s="129">
        <v>-9.5625794629082499</v>
      </c>
      <c r="G31" s="130">
        <v>-17.43178543620165</v>
      </c>
      <c r="H31" s="131">
        <v>-19.094643149592212</v>
      </c>
      <c r="I31" s="129">
        <v>-7.9041839563339584</v>
      </c>
      <c r="J31" s="130">
        <v>-19.561137794126282</v>
      </c>
      <c r="K31" s="131">
        <v>-21.155763766934093</v>
      </c>
      <c r="L31" s="129">
        <v>23.278836629347559</v>
      </c>
      <c r="M31" s="130">
        <v>10.645060700397966</v>
      </c>
      <c r="N31" s="134">
        <v>8.4827126515345537</v>
      </c>
      <c r="P31" s="259"/>
      <c r="Q31" s="259"/>
      <c r="R31" s="259"/>
    </row>
    <row r="32" spans="1:19" ht="13.5" thickTop="1" x14ac:dyDescent="0.2"/>
  </sheetData>
  <mergeCells count="20">
    <mergeCell ref="A26:A27"/>
    <mergeCell ref="A28:A29"/>
    <mergeCell ref="A30:A31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1:N1"/>
    <mergeCell ref="A2:N2"/>
    <mergeCell ref="A3:A4"/>
    <mergeCell ref="C3:E3"/>
    <mergeCell ref="F3:H3"/>
    <mergeCell ref="I3:K3"/>
    <mergeCell ref="L3:N3"/>
  </mergeCells>
  <printOptions horizontalCentered="1"/>
  <pageMargins left="0.23622047244094491" right="0.15748031496062992" top="0.59055118110236227" bottom="0.31496062992125984" header="0.19685039370078741" footer="0.19685039370078741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2"/>
  <sheetViews>
    <sheetView zoomScaleNormal="100" zoomScaleSheetLayoutView="96" workbookViewId="0">
      <pane xSplit="2" ySplit="5" topLeftCell="C6" activePane="bottomRight" state="frozen"/>
      <selection activeCell="X29" sqref="X29"/>
      <selection pane="topRight" activeCell="X29" sqref="X29"/>
      <selection pane="bottomLeft" activeCell="X29" sqref="X29"/>
      <selection pane="bottomRight" activeCell="R25" sqref="R25"/>
    </sheetView>
  </sheetViews>
  <sheetFormatPr defaultColWidth="10.28515625" defaultRowHeight="12.75" x14ac:dyDescent="0.2"/>
  <cols>
    <col min="1" max="1" width="8.28515625" style="57" customWidth="1"/>
    <col min="2" max="2" width="8.140625" style="57" bestFit="1" customWidth="1"/>
    <col min="3" max="3" width="11.42578125" style="90" customWidth="1"/>
    <col min="4" max="4" width="10.7109375" style="59" customWidth="1"/>
    <col min="5" max="5" width="11.28515625" style="59" customWidth="1"/>
    <col min="6" max="6" width="9.140625" style="58" bestFit="1" customWidth="1"/>
    <col min="7" max="8" width="9.140625" style="59" bestFit="1" customWidth="1"/>
    <col min="9" max="9" width="8.85546875" style="60" bestFit="1" customWidth="1"/>
    <col min="10" max="11" width="8.85546875" style="61" bestFit="1" customWidth="1"/>
    <col min="12" max="12" width="9.140625" style="58" bestFit="1" customWidth="1"/>
    <col min="13" max="13" width="10" style="59" bestFit="1" customWidth="1"/>
    <col min="14" max="14" width="10" style="59" customWidth="1"/>
    <col min="15" max="16" width="7.7109375" style="57" customWidth="1"/>
    <col min="17" max="18" width="10.7109375" style="57" customWidth="1"/>
    <col min="19" max="16384" width="10.28515625" style="57"/>
  </cols>
  <sheetData>
    <row r="1" spans="1:14" ht="29.25" customHeight="1" x14ac:dyDescent="0.2">
      <c r="A1" s="285" t="s">
        <v>249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18" customHeight="1" x14ac:dyDescent="0.2">
      <c r="A2" s="286" t="s">
        <v>140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</row>
    <row r="3" spans="1:14" s="62" customFormat="1" ht="25.5" customHeight="1" x14ac:dyDescent="0.25">
      <c r="A3" s="280" t="s">
        <v>177</v>
      </c>
      <c r="B3" s="281"/>
      <c r="C3" s="282" t="s">
        <v>141</v>
      </c>
      <c r="D3" s="283"/>
      <c r="E3" s="283"/>
      <c r="F3" s="282" t="s">
        <v>142</v>
      </c>
      <c r="G3" s="283"/>
      <c r="H3" s="283"/>
      <c r="I3" s="282" t="s">
        <v>144</v>
      </c>
      <c r="J3" s="283"/>
      <c r="K3" s="283"/>
      <c r="L3" s="282" t="s">
        <v>145</v>
      </c>
      <c r="M3" s="283"/>
      <c r="N3" s="284"/>
    </row>
    <row r="4" spans="1:14" s="62" customFormat="1" ht="30.75" customHeight="1" x14ac:dyDescent="0.25">
      <c r="A4" s="269"/>
      <c r="B4" s="121"/>
      <c r="C4" s="114" t="s">
        <v>146</v>
      </c>
      <c r="D4" s="111" t="s">
        <v>164</v>
      </c>
      <c r="E4" s="111" t="s">
        <v>165</v>
      </c>
      <c r="F4" s="108" t="s">
        <v>146</v>
      </c>
      <c r="G4" s="111" t="s">
        <v>164</v>
      </c>
      <c r="H4" s="111" t="s">
        <v>165</v>
      </c>
      <c r="I4" s="108" t="s">
        <v>146</v>
      </c>
      <c r="J4" s="111" t="s">
        <v>164</v>
      </c>
      <c r="K4" s="111" t="s">
        <v>165</v>
      </c>
      <c r="L4" s="108" t="s">
        <v>146</v>
      </c>
      <c r="M4" s="111" t="s">
        <v>164</v>
      </c>
      <c r="N4" s="112" t="s">
        <v>165</v>
      </c>
    </row>
    <row r="5" spans="1:14" s="64" customFormat="1" ht="19.5" customHeight="1" x14ac:dyDescent="0.25">
      <c r="A5" s="66" t="s">
        <v>0</v>
      </c>
      <c r="B5" s="132"/>
      <c r="C5" s="153" t="s">
        <v>1</v>
      </c>
      <c r="D5" s="100" t="s">
        <v>2</v>
      </c>
      <c r="E5" s="100" t="s">
        <v>3</v>
      </c>
      <c r="F5" s="67" t="s">
        <v>4</v>
      </c>
      <c r="G5" s="100" t="s">
        <v>5</v>
      </c>
      <c r="H5" s="100" t="s">
        <v>6</v>
      </c>
      <c r="I5" s="67" t="s">
        <v>7</v>
      </c>
      <c r="J5" s="100" t="s">
        <v>8</v>
      </c>
      <c r="K5" s="100" t="s">
        <v>9</v>
      </c>
      <c r="L5" s="67" t="s">
        <v>10</v>
      </c>
      <c r="M5" s="100" t="s">
        <v>11</v>
      </c>
      <c r="N5" s="101" t="s">
        <v>12</v>
      </c>
    </row>
    <row r="6" spans="1:14" s="65" customFormat="1" ht="17.25" customHeight="1" x14ac:dyDescent="0.25">
      <c r="A6" s="270" t="s">
        <v>178</v>
      </c>
      <c r="B6" s="201" t="s">
        <v>151</v>
      </c>
      <c r="C6" s="202">
        <v>5.4755500000000003E-4</v>
      </c>
      <c r="D6" s="189">
        <v>4.8327710000000002</v>
      </c>
      <c r="E6" s="190">
        <v>5.7943000000000001E-2</v>
      </c>
      <c r="F6" s="188">
        <v>0.16496745600000001</v>
      </c>
      <c r="G6" s="189">
        <v>1368.8493430000001</v>
      </c>
      <c r="H6" s="190">
        <v>16.41188</v>
      </c>
      <c r="I6" s="191">
        <v>0.16551501100000002</v>
      </c>
      <c r="J6" s="192">
        <v>1373.6821140000002</v>
      </c>
      <c r="K6" s="193">
        <v>16.469823000000002</v>
      </c>
      <c r="L6" s="188">
        <v>3.9562649999999996E-3</v>
      </c>
      <c r="M6" s="189">
        <v>76.940196</v>
      </c>
      <c r="N6" s="203">
        <v>0.92247800000000002</v>
      </c>
    </row>
    <row r="7" spans="1:14" s="65" customFormat="1" ht="17.25" customHeight="1" x14ac:dyDescent="0.25">
      <c r="A7" s="271"/>
      <c r="B7" s="195" t="s">
        <v>208</v>
      </c>
      <c r="C7" s="123">
        <v>-91.055142164029775</v>
      </c>
      <c r="D7" s="123">
        <v>-93.491644561719809</v>
      </c>
      <c r="E7" s="123">
        <v>-93.599707506091789</v>
      </c>
      <c r="F7" s="123">
        <v>20.053873341756248</v>
      </c>
      <c r="G7" s="123">
        <v>-9.3000893753511846</v>
      </c>
      <c r="H7" s="123">
        <v>-10.80643000560587</v>
      </c>
      <c r="I7" s="123">
        <v>15.315241885051393</v>
      </c>
      <c r="J7" s="123">
        <v>-13.248168904842842</v>
      </c>
      <c r="K7" s="123">
        <v>-14.68894046513828</v>
      </c>
      <c r="L7" s="123">
        <v>-47.484669563842687</v>
      </c>
      <c r="M7" s="123">
        <v>-64.863106802758296</v>
      </c>
      <c r="N7" s="123">
        <v>-65.446651541490667</v>
      </c>
    </row>
    <row r="8" spans="1:14" s="65" customFormat="1" ht="17.25" customHeight="1" x14ac:dyDescent="0.25">
      <c r="A8" s="270" t="s">
        <v>179</v>
      </c>
      <c r="B8" s="187" t="s">
        <v>151</v>
      </c>
      <c r="C8" s="202">
        <v>6.7022289999999998E-2</v>
      </c>
      <c r="D8" s="189">
        <v>1048.5482950000001</v>
      </c>
      <c r="E8" s="190">
        <v>12.573592</v>
      </c>
      <c r="F8" s="188">
        <v>0.15152094999999999</v>
      </c>
      <c r="G8" s="189">
        <v>1303.2913140000001</v>
      </c>
      <c r="H8" s="190">
        <v>15.628325</v>
      </c>
      <c r="I8" s="191">
        <v>0.21854323999999997</v>
      </c>
      <c r="J8" s="192">
        <v>2351.8396090000001</v>
      </c>
      <c r="K8" s="193">
        <v>28.201917000000002</v>
      </c>
      <c r="L8" s="188">
        <v>2.9187599999999998E-3</v>
      </c>
      <c r="M8" s="189">
        <v>62.299148000000002</v>
      </c>
      <c r="N8" s="203">
        <v>0.74705600000000005</v>
      </c>
    </row>
    <row r="9" spans="1:14" s="65" customFormat="1" ht="17.25" customHeight="1" x14ac:dyDescent="0.25">
      <c r="A9" s="271"/>
      <c r="B9" s="195" t="s">
        <v>208</v>
      </c>
      <c r="C9" s="123">
        <v>5243.5723055825747</v>
      </c>
      <c r="D9" s="123">
        <v>6919.1919029635574</v>
      </c>
      <c r="E9" s="123">
        <v>6830.8829528040833</v>
      </c>
      <c r="F9" s="123">
        <v>49.086484003677441</v>
      </c>
      <c r="G9" s="123">
        <v>5.2263162470210824</v>
      </c>
      <c r="H9" s="123">
        <v>3.9019254830993333</v>
      </c>
      <c r="I9" s="123">
        <v>112.41056053027083</v>
      </c>
      <c r="J9" s="123">
        <v>87.622045534661623</v>
      </c>
      <c r="K9" s="123">
        <v>85.260622299369487</v>
      </c>
      <c r="L9" s="123">
        <v>-76.302745746281317</v>
      </c>
      <c r="M9" s="123">
        <v>-82.338881993871453</v>
      </c>
      <c r="N9" s="123">
        <v>-82.561164406713189</v>
      </c>
    </row>
    <row r="10" spans="1:14" s="65" customFormat="1" ht="17.25" customHeight="1" x14ac:dyDescent="0.25">
      <c r="A10" s="270" t="s">
        <v>180</v>
      </c>
      <c r="B10" s="187" t="s">
        <v>151</v>
      </c>
      <c r="C10" s="202">
        <v>2.47598E-3</v>
      </c>
      <c r="D10" s="189">
        <v>23.574422999999999</v>
      </c>
      <c r="E10" s="190">
        <v>0.28242699999999998</v>
      </c>
      <c r="F10" s="188">
        <v>0.14420998800000001</v>
      </c>
      <c r="G10" s="189">
        <v>1231.8975190000001</v>
      </c>
      <c r="H10" s="190">
        <v>14.758409</v>
      </c>
      <c r="I10" s="191">
        <v>0.146685968</v>
      </c>
      <c r="J10" s="192">
        <v>1255.4719420000001</v>
      </c>
      <c r="K10" s="193">
        <v>15.040836000000001</v>
      </c>
      <c r="L10" s="188">
        <v>9.5056949999999998E-3</v>
      </c>
      <c r="M10" s="189">
        <v>227.87549899999999</v>
      </c>
      <c r="N10" s="203">
        <v>2.7299980000000001</v>
      </c>
    </row>
    <row r="11" spans="1:14" s="65" customFormat="1" ht="17.25" customHeight="1" x14ac:dyDescent="0.25">
      <c r="A11" s="271"/>
      <c r="B11" s="195" t="s">
        <v>208</v>
      </c>
      <c r="C11" s="123">
        <v>-92.096192287532375</v>
      </c>
      <c r="D11" s="123">
        <v>-96.961029170166199</v>
      </c>
      <c r="E11" s="123">
        <v>-97.00607092537804</v>
      </c>
      <c r="F11" s="123">
        <v>37.015567719410797</v>
      </c>
      <c r="G11" s="123">
        <v>6.8421162066215899</v>
      </c>
      <c r="H11" s="123">
        <v>5.258514894722647</v>
      </c>
      <c r="I11" s="123">
        <v>7.4014851304820422</v>
      </c>
      <c r="J11" s="123">
        <v>-34.907295415487624</v>
      </c>
      <c r="K11" s="123">
        <v>-35.8720889827636</v>
      </c>
      <c r="L11" s="123">
        <v>1.4582773868222381</v>
      </c>
      <c r="M11" s="123">
        <v>-13.765305934045418</v>
      </c>
      <c r="N11" s="123">
        <v>-15.043556546956824</v>
      </c>
    </row>
    <row r="12" spans="1:14" s="65" customFormat="1" ht="17.25" customHeight="1" x14ac:dyDescent="0.25">
      <c r="A12" s="270" t="s">
        <v>181</v>
      </c>
      <c r="B12" s="187" t="s">
        <v>151</v>
      </c>
      <c r="C12" s="202">
        <v>3.1460370000000001E-2</v>
      </c>
      <c r="D12" s="189">
        <v>890.86432300000001</v>
      </c>
      <c r="E12" s="190">
        <v>10.656948</v>
      </c>
      <c r="F12" s="188">
        <v>0.15269841000000001</v>
      </c>
      <c r="G12" s="189">
        <v>1243.1086299999999</v>
      </c>
      <c r="H12" s="190">
        <v>14.870663</v>
      </c>
      <c r="I12" s="191">
        <v>0.18415878000000002</v>
      </c>
      <c r="J12" s="192">
        <v>2133.972953</v>
      </c>
      <c r="K12" s="193">
        <v>25.527611</v>
      </c>
      <c r="L12" s="188">
        <v>9.4975800000000003E-3</v>
      </c>
      <c r="M12" s="189">
        <v>257.539402</v>
      </c>
      <c r="N12" s="203">
        <v>3.0808110000000002</v>
      </c>
    </row>
    <row r="13" spans="1:14" s="65" customFormat="1" ht="17.25" customHeight="1" x14ac:dyDescent="0.25">
      <c r="A13" s="271"/>
      <c r="B13" s="195" t="s">
        <v>208</v>
      </c>
      <c r="C13" s="123">
        <v>715.62713885720223</v>
      </c>
      <c r="D13" s="123">
        <v>2086.1901288078047</v>
      </c>
      <c r="E13" s="123">
        <v>2048.4569419468253</v>
      </c>
      <c r="F13" s="123">
        <v>45.619392623485609</v>
      </c>
      <c r="G13" s="123">
        <v>26.412757756630338</v>
      </c>
      <c r="H13" s="123">
        <v>24.230936601856438</v>
      </c>
      <c r="I13" s="123">
        <v>69.390448351874582</v>
      </c>
      <c r="J13" s="123">
        <v>108.37089118970353</v>
      </c>
      <c r="K13" s="123">
        <v>104.77451638249168</v>
      </c>
      <c r="L13" s="123">
        <v>-2.5732148814147235</v>
      </c>
      <c r="M13" s="123">
        <v>8.7440658680643413</v>
      </c>
      <c r="N13" s="123">
        <v>6.8671841423096414</v>
      </c>
    </row>
    <row r="14" spans="1:14" s="65" customFormat="1" ht="17.25" customHeight="1" x14ac:dyDescent="0.25">
      <c r="A14" s="270" t="s">
        <v>182</v>
      </c>
      <c r="B14" s="187" t="s">
        <v>151</v>
      </c>
      <c r="C14" s="202">
        <v>2.2700000000000001E-2</v>
      </c>
      <c r="D14" s="189">
        <v>681.67922899999996</v>
      </c>
      <c r="E14" s="190">
        <v>8.1252600000000008</v>
      </c>
      <c r="F14" s="188">
        <v>8.167423E-2</v>
      </c>
      <c r="G14" s="189">
        <v>734.82160099999999</v>
      </c>
      <c r="H14" s="190">
        <v>8.7586870000000001</v>
      </c>
      <c r="I14" s="191">
        <v>0.10437423</v>
      </c>
      <c r="J14" s="192">
        <v>1416.50083</v>
      </c>
      <c r="K14" s="193">
        <v>16.883946999999999</v>
      </c>
      <c r="L14" s="188">
        <v>1.1066471E-2</v>
      </c>
      <c r="M14" s="189">
        <v>291.81047100000001</v>
      </c>
      <c r="N14" s="203">
        <v>3.4782280000000001</v>
      </c>
    </row>
    <row r="15" spans="1:14" s="65" customFormat="1" ht="17.25" customHeight="1" x14ac:dyDescent="0.25">
      <c r="A15" s="271"/>
      <c r="B15" s="195" t="s">
        <v>208</v>
      </c>
      <c r="C15" s="123">
        <v>793.50731140894709</v>
      </c>
      <c r="D15" s="123">
        <v>3028.6197896073327</v>
      </c>
      <c r="E15" s="123">
        <v>2987.1869692583014</v>
      </c>
      <c r="F15" s="123">
        <v>-3.3364523574286835</v>
      </c>
      <c r="G15" s="123">
        <v>-8.3393483036165907</v>
      </c>
      <c r="H15" s="123">
        <v>-9.5530621549321904</v>
      </c>
      <c r="I15" s="123">
        <v>19.923706933413111</v>
      </c>
      <c r="J15" s="123">
        <v>72.017196181675629</v>
      </c>
      <c r="K15" s="123">
        <v>69.739462578483639</v>
      </c>
      <c r="L15" s="123">
        <v>39.198949549257875</v>
      </c>
      <c r="M15" s="123">
        <v>26.724133202747595</v>
      </c>
      <c r="N15" s="123">
        <v>25.046125262263295</v>
      </c>
    </row>
    <row r="16" spans="1:14" s="65" customFormat="1" ht="17.25" customHeight="1" x14ac:dyDescent="0.25">
      <c r="A16" s="270" t="s">
        <v>183</v>
      </c>
      <c r="B16" s="187" t="s">
        <v>151</v>
      </c>
      <c r="C16" s="202">
        <v>3.7633499999999999E-3</v>
      </c>
      <c r="D16" s="189">
        <v>47.367722999999998</v>
      </c>
      <c r="E16" s="190">
        <v>0.56519200000000003</v>
      </c>
      <c r="F16" s="188">
        <v>0.139385061</v>
      </c>
      <c r="G16" s="189">
        <v>1120.4534570000001</v>
      </c>
      <c r="H16" s="190">
        <v>13.369258</v>
      </c>
      <c r="I16" s="191">
        <v>0.143148411</v>
      </c>
      <c r="J16" s="192">
        <v>1167.8211800000001</v>
      </c>
      <c r="K16" s="193">
        <v>13.93445</v>
      </c>
      <c r="L16" s="188">
        <v>9.7399849999999996E-3</v>
      </c>
      <c r="M16" s="189">
        <v>240.997334</v>
      </c>
      <c r="N16" s="203">
        <v>2.8755799999999998</v>
      </c>
    </row>
    <row r="17" spans="1:14" s="65" customFormat="1" ht="17.25" customHeight="1" x14ac:dyDescent="0.25">
      <c r="A17" s="271"/>
      <c r="B17" s="195" t="s">
        <v>208</v>
      </c>
      <c r="C17" s="123">
        <v>-17.988184249006814</v>
      </c>
      <c r="D17" s="123">
        <v>15.748588236748779</v>
      </c>
      <c r="E17" s="123">
        <v>14.698081235477362</v>
      </c>
      <c r="F17" s="123">
        <v>94.01448625088139</v>
      </c>
      <c r="G17" s="123">
        <v>68.538192495021761</v>
      </c>
      <c r="H17" s="123">
        <v>67.008359500885859</v>
      </c>
      <c r="I17" s="123">
        <v>87.290067124903359</v>
      </c>
      <c r="J17" s="123">
        <v>65.477097833107948</v>
      </c>
      <c r="K17" s="123">
        <v>63.975063039044421</v>
      </c>
      <c r="L17" s="123">
        <v>-7.2710906231316121</v>
      </c>
      <c r="M17" s="123">
        <v>-7.8032631165674395</v>
      </c>
      <c r="N17" s="123">
        <v>-8.6401663271413973</v>
      </c>
    </row>
    <row r="18" spans="1:14" s="65" customFormat="1" ht="17.25" customHeight="1" x14ac:dyDescent="0.25">
      <c r="A18" s="270" t="s">
        <v>184</v>
      </c>
      <c r="B18" s="187" t="s">
        <v>151</v>
      </c>
      <c r="C18" s="202">
        <v>5.053212E-2</v>
      </c>
      <c r="D18" s="189">
        <v>457.44357400000001</v>
      </c>
      <c r="E18" s="190">
        <v>5.4438449999999996</v>
      </c>
      <c r="F18" s="188">
        <v>7.8016203000000006E-2</v>
      </c>
      <c r="G18" s="189">
        <v>661.61768800000004</v>
      </c>
      <c r="H18" s="190">
        <v>7.8736360000000003</v>
      </c>
      <c r="I18" s="191">
        <v>0.12854832300000002</v>
      </c>
      <c r="J18" s="192">
        <v>1119.0612620000002</v>
      </c>
      <c r="K18" s="193">
        <v>13.317481000000001</v>
      </c>
      <c r="L18" s="188">
        <v>1.1469915000000001E-2</v>
      </c>
      <c r="M18" s="189">
        <v>291.69854299999997</v>
      </c>
      <c r="N18" s="203">
        <v>3.4713850000000002</v>
      </c>
    </row>
    <row r="19" spans="1:14" s="65" customFormat="1" ht="17.25" customHeight="1" x14ac:dyDescent="0.25">
      <c r="A19" s="271"/>
      <c r="B19" s="195" t="s">
        <v>208</v>
      </c>
      <c r="C19" s="123">
        <v>14779.893992932861</v>
      </c>
      <c r="D19" s="123">
        <v>14693.169983655976</v>
      </c>
      <c r="E19" s="123">
        <v>14553.293316465235</v>
      </c>
      <c r="F19" s="123">
        <v>3.1848573547389702</v>
      </c>
      <c r="G19" s="123">
        <v>-8.7982364256024557</v>
      </c>
      <c r="H19" s="123">
        <v>-9.6602591404087157</v>
      </c>
      <c r="I19" s="123">
        <v>69.25880660911929</v>
      </c>
      <c r="J19" s="123">
        <v>53.6040657415491</v>
      </c>
      <c r="K19" s="123">
        <v>52.152224418995907</v>
      </c>
      <c r="L19" s="123">
        <v>37.245989832713022</v>
      </c>
      <c r="M19" s="123">
        <v>37.578682240368288</v>
      </c>
      <c r="N19" s="123">
        <v>36.278429411205877</v>
      </c>
    </row>
    <row r="20" spans="1:14" s="65" customFormat="1" ht="17.25" customHeight="1" x14ac:dyDescent="0.25">
      <c r="A20" s="270" t="s">
        <v>185</v>
      </c>
      <c r="B20" s="187" t="s">
        <v>151</v>
      </c>
      <c r="C20" s="202">
        <v>9.3289999999999996E-5</v>
      </c>
      <c r="D20" s="189">
        <v>0.70770999999999995</v>
      </c>
      <c r="E20" s="190">
        <v>8.3890000000000006E-3</v>
      </c>
      <c r="F20" s="188">
        <v>0.112583538</v>
      </c>
      <c r="G20" s="189">
        <v>1009.611903</v>
      </c>
      <c r="H20" s="190">
        <v>11.967276</v>
      </c>
      <c r="I20" s="191">
        <v>0.11267682799999999</v>
      </c>
      <c r="J20" s="192">
        <v>1010.319613</v>
      </c>
      <c r="K20" s="193">
        <v>11.975664999999999</v>
      </c>
      <c r="L20" s="188">
        <v>1.1857242E-2</v>
      </c>
      <c r="M20" s="189">
        <v>291.73420199999998</v>
      </c>
      <c r="N20" s="203">
        <v>3.4580250000000001</v>
      </c>
    </row>
    <row r="21" spans="1:14" s="65" customFormat="1" ht="17.25" customHeight="1" x14ac:dyDescent="0.25">
      <c r="A21" s="271"/>
      <c r="B21" s="195" t="s">
        <v>208</v>
      </c>
      <c r="C21" s="123">
        <v>-94.613959020131972</v>
      </c>
      <c r="D21" s="123">
        <v>-95.320653676335965</v>
      </c>
      <c r="E21" s="123">
        <v>-95.379641562847667</v>
      </c>
      <c r="F21" s="123">
        <v>-20.160911342570376</v>
      </c>
      <c r="G21" s="123">
        <v>-21.124838371496232</v>
      </c>
      <c r="H21" s="123">
        <v>-22.121829573538523</v>
      </c>
      <c r="I21" s="123">
        <v>-21.064324963812258</v>
      </c>
      <c r="J21" s="123">
        <v>-21.991269370276431</v>
      </c>
      <c r="K21" s="123">
        <v>-22.977305003675998</v>
      </c>
      <c r="L21" s="123">
        <v>-38.529704290727771</v>
      </c>
      <c r="M21" s="123">
        <v>-54.355343919425117</v>
      </c>
      <c r="N21" s="123">
        <v>-54.932309026062711</v>
      </c>
    </row>
    <row r="22" spans="1:14" s="65" customFormat="1" ht="17.25" customHeight="1" x14ac:dyDescent="0.25">
      <c r="A22" s="270" t="s">
        <v>186</v>
      </c>
      <c r="B22" s="187" t="s">
        <v>151</v>
      </c>
      <c r="C22" s="202">
        <v>2.7501339999999999E-2</v>
      </c>
      <c r="D22" s="189">
        <v>849.53683999999998</v>
      </c>
      <c r="E22" s="190">
        <v>9.9961739999999999</v>
      </c>
      <c r="F22" s="188">
        <v>0.14469073299999999</v>
      </c>
      <c r="G22" s="189">
        <v>1254.9653579999999</v>
      </c>
      <c r="H22" s="190">
        <v>14.766696</v>
      </c>
      <c r="I22" s="191">
        <v>0.172192073</v>
      </c>
      <c r="J22" s="192">
        <v>2104.5021980000001</v>
      </c>
      <c r="K22" s="193">
        <v>24.762869999999999</v>
      </c>
      <c r="L22" s="188">
        <v>1.1542455E-2</v>
      </c>
      <c r="M22" s="189">
        <v>270.68948699999999</v>
      </c>
      <c r="N22" s="203">
        <v>3.185101</v>
      </c>
    </row>
    <row r="23" spans="1:14" s="65" customFormat="1" ht="17.25" customHeight="1" x14ac:dyDescent="0.25">
      <c r="A23" s="271"/>
      <c r="B23" s="195" t="s">
        <v>208</v>
      </c>
      <c r="C23" s="123">
        <v>368.98841569789755</v>
      </c>
      <c r="D23" s="123">
        <v>1481.1796596339641</v>
      </c>
      <c r="E23" s="123">
        <v>1449.4124704142698</v>
      </c>
      <c r="F23" s="123">
        <v>4.515803108104647</v>
      </c>
      <c r="G23" s="123">
        <v>-5.7274163857882456</v>
      </c>
      <c r="H23" s="123">
        <v>-7.6214931869526934</v>
      </c>
      <c r="I23" s="123">
        <v>19.326690536152565</v>
      </c>
      <c r="J23" s="123">
        <v>51.956496918512173</v>
      </c>
      <c r="K23" s="123">
        <v>48.903467497286549</v>
      </c>
      <c r="L23" s="123">
        <v>35.116131846232619</v>
      </c>
      <c r="M23" s="123">
        <v>26.852360429136031</v>
      </c>
      <c r="N23" s="123">
        <v>24.303706669726349</v>
      </c>
    </row>
    <row r="24" spans="1:14" s="65" customFormat="1" ht="17.25" customHeight="1" x14ac:dyDescent="0.25">
      <c r="A24" s="270" t="s">
        <v>187</v>
      </c>
      <c r="B24" s="187" t="s">
        <v>151</v>
      </c>
      <c r="C24" s="202">
        <v>3.0692000000000002E-4</v>
      </c>
      <c r="D24" s="189">
        <v>2.8151959999999998</v>
      </c>
      <c r="E24" s="190">
        <v>3.2634000000000003E-2</v>
      </c>
      <c r="F24" s="188">
        <v>0.19948978000000001</v>
      </c>
      <c r="G24" s="189">
        <v>1663.766251</v>
      </c>
      <c r="H24" s="190">
        <v>19.286534</v>
      </c>
      <c r="I24" s="191">
        <v>0.19979669999999999</v>
      </c>
      <c r="J24" s="192">
        <v>1666.581447</v>
      </c>
      <c r="K24" s="193">
        <v>19.319168000000001</v>
      </c>
      <c r="L24" s="188">
        <v>9.1827249999999992E-3</v>
      </c>
      <c r="M24" s="189">
        <v>222.06743900000001</v>
      </c>
      <c r="N24" s="203">
        <v>2.574227</v>
      </c>
    </row>
    <row r="25" spans="1:14" s="65" customFormat="1" ht="17.25" customHeight="1" x14ac:dyDescent="0.25">
      <c r="A25" s="271"/>
      <c r="B25" s="195" t="s">
        <v>208</v>
      </c>
      <c r="C25" s="123">
        <v>-98.996652785046962</v>
      </c>
      <c r="D25" s="123">
        <v>-99.708026777608353</v>
      </c>
      <c r="E25" s="123">
        <v>-99.718670376578586</v>
      </c>
      <c r="F25" s="123">
        <v>22.736889595102067</v>
      </c>
      <c r="G25" s="123">
        <v>17.435933869390183</v>
      </c>
      <c r="H25" s="123">
        <v>13.154965382966971</v>
      </c>
      <c r="I25" s="123">
        <v>3.4550829911431782</v>
      </c>
      <c r="J25" s="123">
        <v>-30.003226649452763</v>
      </c>
      <c r="K25" s="123">
        <v>-32.554862366718979</v>
      </c>
      <c r="L25" s="123">
        <v>-45.104069552470897</v>
      </c>
      <c r="M25" s="123">
        <v>-60.634770903955918</v>
      </c>
      <c r="N25" s="123">
        <v>-62.06977338025029</v>
      </c>
    </row>
    <row r="26" spans="1:14" s="65" customFormat="1" ht="17.25" customHeight="1" x14ac:dyDescent="0.25">
      <c r="A26" s="270" t="s">
        <v>188</v>
      </c>
      <c r="B26" s="187" t="s">
        <v>151</v>
      </c>
      <c r="C26" s="202">
        <v>5.5546999999999997E-4</v>
      </c>
      <c r="D26" s="189">
        <v>3.97173</v>
      </c>
      <c r="E26" s="190">
        <v>4.5622999999999997E-2</v>
      </c>
      <c r="F26" s="188">
        <v>0.1558591</v>
      </c>
      <c r="G26" s="189">
        <v>1267.482569</v>
      </c>
      <c r="H26" s="190">
        <v>14.559593</v>
      </c>
      <c r="I26" s="191">
        <v>0.15641457</v>
      </c>
      <c r="J26" s="192">
        <v>1271.454299</v>
      </c>
      <c r="K26" s="193">
        <v>14.605216</v>
      </c>
      <c r="L26" s="188">
        <v>1.3409745000000001E-2</v>
      </c>
      <c r="M26" s="189">
        <v>319.94172600000002</v>
      </c>
      <c r="N26" s="203">
        <v>3.675176</v>
      </c>
    </row>
    <row r="27" spans="1:14" s="65" customFormat="1" ht="17.25" customHeight="1" x14ac:dyDescent="0.25">
      <c r="A27" s="271"/>
      <c r="B27" s="195" t="s">
        <v>208</v>
      </c>
      <c r="C27" s="123">
        <v>-97.60349067953446</v>
      </c>
      <c r="D27" s="123">
        <v>-99.361869593412194</v>
      </c>
      <c r="E27" s="123">
        <v>-99.391863368335549</v>
      </c>
      <c r="F27" s="123">
        <v>25.691190622444338</v>
      </c>
      <c r="G27" s="123">
        <v>16.839584993434659</v>
      </c>
      <c r="H27" s="123">
        <v>11.348606210688002</v>
      </c>
      <c r="I27" s="123">
        <v>6.2744061426048647</v>
      </c>
      <c r="J27" s="123">
        <v>-25.524293887041644</v>
      </c>
      <c r="K27" s="123">
        <v>-29.024342856776297</v>
      </c>
      <c r="L27" s="123">
        <v>33.520029281369816</v>
      </c>
      <c r="M27" s="123">
        <v>32.824925018608745</v>
      </c>
      <c r="N27" s="123">
        <v>26.582716207563685</v>
      </c>
    </row>
    <row r="28" spans="1:14" s="65" customFormat="1" ht="17.25" customHeight="1" x14ac:dyDescent="0.25">
      <c r="A28" s="270" t="s">
        <v>189</v>
      </c>
      <c r="B28" s="187" t="s">
        <v>151</v>
      </c>
      <c r="C28" s="202">
        <v>1.7515E-4</v>
      </c>
      <c r="D28" s="189">
        <v>1.6510800000000001</v>
      </c>
      <c r="E28" s="190">
        <v>1.9057000000000001E-2</v>
      </c>
      <c r="F28" s="188">
        <v>0.181944565</v>
      </c>
      <c r="G28" s="189">
        <v>1465.818409</v>
      </c>
      <c r="H28" s="190">
        <v>16.918945000000001</v>
      </c>
      <c r="I28" s="191">
        <v>0.18211971500000002</v>
      </c>
      <c r="J28" s="192">
        <v>1467.4694890000001</v>
      </c>
      <c r="K28" s="193">
        <v>16.938002000000001</v>
      </c>
      <c r="L28" s="188">
        <v>1.4391986000000001E-2</v>
      </c>
      <c r="M28" s="189">
        <v>326.69792100000001</v>
      </c>
      <c r="N28" s="203">
        <v>3.7708499999999998</v>
      </c>
    </row>
    <row r="29" spans="1:14" s="65" customFormat="1" ht="17.25" customHeight="1" x14ac:dyDescent="0.25">
      <c r="A29" s="271"/>
      <c r="B29" s="195" t="s">
        <v>208</v>
      </c>
      <c r="C29" s="123">
        <v>-47.901484279722773</v>
      </c>
      <c r="D29" s="123">
        <v>-38.610607097177187</v>
      </c>
      <c r="E29" s="123">
        <v>-41.191174201512112</v>
      </c>
      <c r="F29" s="123">
        <v>-2.4676721600333642</v>
      </c>
      <c r="G29" s="123">
        <v>-9.3083974139343972</v>
      </c>
      <c r="H29" s="123">
        <v>-13.118814143701213</v>
      </c>
      <c r="I29" s="123">
        <v>-2.5494040433509779</v>
      </c>
      <c r="J29" s="123">
        <v>-9.3570762264362486</v>
      </c>
      <c r="K29" s="123">
        <v>-13.165450147474674</v>
      </c>
      <c r="L29" s="123">
        <v>-14.810044326995744</v>
      </c>
      <c r="M29" s="123">
        <v>-17.619718242059975</v>
      </c>
      <c r="N29" s="123">
        <v>-21.080984469643546</v>
      </c>
    </row>
    <row r="30" spans="1:14" s="63" customFormat="1" ht="17.25" customHeight="1" x14ac:dyDescent="0.25">
      <c r="A30" s="272" t="s">
        <v>58</v>
      </c>
      <c r="B30" s="196" t="s">
        <v>151</v>
      </c>
      <c r="C30" s="204">
        <v>0.20713383500000004</v>
      </c>
      <c r="D30" s="198">
        <v>4012.992894</v>
      </c>
      <c r="E30" s="199">
        <v>47.807084000000003</v>
      </c>
      <c r="F30" s="197">
        <v>1.7070400139999999</v>
      </c>
      <c r="G30" s="198">
        <v>14325.684041999997</v>
      </c>
      <c r="H30" s="199">
        <v>169.16990200000001</v>
      </c>
      <c r="I30" s="197">
        <v>1.914173849</v>
      </c>
      <c r="J30" s="198">
        <v>18338.676935999996</v>
      </c>
      <c r="K30" s="199">
        <v>216.97698600000001</v>
      </c>
      <c r="L30" s="197">
        <v>0.11853882400000001</v>
      </c>
      <c r="M30" s="198">
        <v>2880.2913679999997</v>
      </c>
      <c r="N30" s="205">
        <v>33.968915000000003</v>
      </c>
    </row>
    <row r="31" spans="1:14" s="63" customFormat="1" ht="17.25" customHeight="1" thickBot="1" x14ac:dyDescent="0.3">
      <c r="A31" s="273"/>
      <c r="B31" s="200" t="s">
        <v>208</v>
      </c>
      <c r="C31" s="154">
        <v>85.390487763608562</v>
      </c>
      <c r="D31" s="155">
        <v>52.607163847469373</v>
      </c>
      <c r="E31" s="156">
        <v>50.47711646729568</v>
      </c>
      <c r="F31" s="129">
        <v>19.070626286894328</v>
      </c>
      <c r="G31" s="130">
        <v>3.7708601878635624</v>
      </c>
      <c r="H31" s="131">
        <v>1.4312255810118908</v>
      </c>
      <c r="I31" s="129">
        <v>23.8654887158755</v>
      </c>
      <c r="J31" s="130">
        <v>11.584862545898266</v>
      </c>
      <c r="K31" s="131">
        <v>9.2790185127111222</v>
      </c>
      <c r="L31" s="129">
        <v>-13.649079884812521</v>
      </c>
      <c r="M31" s="130">
        <v>-24.808176659519297</v>
      </c>
      <c r="N31" s="134">
        <v>-26.521536766892368</v>
      </c>
    </row>
    <row r="32" spans="1:14" ht="13.5" thickTop="1" x14ac:dyDescent="0.2"/>
  </sheetData>
  <mergeCells count="20">
    <mergeCell ref="A26:A27"/>
    <mergeCell ref="A28:A29"/>
    <mergeCell ref="A30:A31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1:N1"/>
    <mergeCell ref="A2:N2"/>
    <mergeCell ref="A3:A4"/>
    <mergeCell ref="C3:E3"/>
    <mergeCell ref="F3:H3"/>
    <mergeCell ref="I3:K3"/>
    <mergeCell ref="L3:N3"/>
  </mergeCells>
  <printOptions horizontalCentered="1"/>
  <pageMargins left="0.19685039370078741" right="0.15748031496062992" top="0.59055118110236227" bottom="0.31496062992125984" header="0.19685039370078741" footer="0.19685039370078741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89" zoomScaleNormal="89" workbookViewId="0">
      <selection activeCell="F11" sqref="F11"/>
    </sheetView>
  </sheetViews>
  <sheetFormatPr defaultColWidth="10.28515625" defaultRowHeight="16.5" x14ac:dyDescent="0.3"/>
  <cols>
    <col min="1" max="1" width="14.7109375" style="138" customWidth="1"/>
    <col min="2" max="2" width="10.28515625" style="138"/>
    <col min="3" max="4" width="10.28515625" style="139"/>
    <col min="5" max="5" width="10.28515625" style="138"/>
    <col min="6" max="6" width="11.42578125" style="139" bestFit="1" customWidth="1"/>
    <col min="7" max="7" width="10.28515625" style="139"/>
    <col min="8" max="8" width="10.28515625" style="137"/>
    <col min="9" max="9" width="11.42578125" style="140" bestFit="1" customWidth="1"/>
    <col min="10" max="10" width="10.28515625" style="140"/>
    <col min="11" max="11" width="10.28515625" style="138"/>
    <col min="12" max="13" width="10.28515625" style="139"/>
    <col min="14" max="14" width="10.28515625" style="138"/>
    <col min="15" max="16" width="10.28515625" style="139"/>
    <col min="17" max="17" width="13.28515625" style="138" customWidth="1"/>
    <col min="18" max="16384" width="10.28515625" style="138"/>
  </cols>
  <sheetData>
    <row r="1" spans="1:16" ht="15" customHeight="1" x14ac:dyDescent="0.3">
      <c r="A1" s="137" t="s">
        <v>218</v>
      </c>
    </row>
    <row r="2" spans="1:16" ht="15" customHeight="1" x14ac:dyDescent="0.3"/>
    <row r="3" spans="1:16" s="141" customFormat="1" ht="19.5" customHeight="1" x14ac:dyDescent="0.25">
      <c r="A3" s="275" t="s">
        <v>177</v>
      </c>
      <c r="B3" s="274" t="s">
        <v>141</v>
      </c>
      <c r="C3" s="274"/>
      <c r="D3" s="274"/>
      <c r="E3" s="274" t="s">
        <v>142</v>
      </c>
      <c r="F3" s="274"/>
      <c r="G3" s="274"/>
      <c r="H3" s="276" t="s">
        <v>144</v>
      </c>
      <c r="I3" s="276"/>
      <c r="J3" s="276"/>
      <c r="K3" s="274" t="s">
        <v>219</v>
      </c>
      <c r="L3" s="274"/>
      <c r="M3" s="274"/>
      <c r="N3" s="274" t="s">
        <v>220</v>
      </c>
      <c r="O3" s="274"/>
      <c r="P3" s="274"/>
    </row>
    <row r="4" spans="1:16" s="141" customFormat="1" ht="19.5" customHeight="1" x14ac:dyDescent="0.3">
      <c r="A4" s="275"/>
      <c r="B4" s="142" t="s">
        <v>151</v>
      </c>
      <c r="C4" s="143" t="s">
        <v>221</v>
      </c>
      <c r="D4" s="143" t="s">
        <v>148</v>
      </c>
      <c r="E4" s="142" t="s">
        <v>151</v>
      </c>
      <c r="F4" s="143" t="s">
        <v>221</v>
      </c>
      <c r="G4" s="143" t="s">
        <v>148</v>
      </c>
      <c r="H4" s="144" t="s">
        <v>151</v>
      </c>
      <c r="I4" s="145" t="s">
        <v>221</v>
      </c>
      <c r="J4" s="145" t="s">
        <v>148</v>
      </c>
      <c r="K4" s="142" t="s">
        <v>151</v>
      </c>
      <c r="L4" s="143" t="s">
        <v>221</v>
      </c>
      <c r="M4" s="143" t="s">
        <v>148</v>
      </c>
      <c r="N4" s="142" t="s">
        <v>151</v>
      </c>
      <c r="O4" s="143" t="s">
        <v>221</v>
      </c>
      <c r="P4" s="143" t="s">
        <v>148</v>
      </c>
    </row>
    <row r="5" spans="1:16" s="149" customFormat="1" ht="19.5" customHeight="1" x14ac:dyDescent="0.25">
      <c r="A5" s="146" t="s">
        <v>178</v>
      </c>
      <c r="B5" s="147">
        <v>3.2257E-4</v>
      </c>
      <c r="C5" s="147">
        <v>2.7650299999999999</v>
      </c>
      <c r="D5" s="147">
        <v>3.3314999999999997E-2</v>
      </c>
      <c r="E5" s="147">
        <v>0.13538394500000001</v>
      </c>
      <c r="F5" s="147">
        <v>1487.7099149999999</v>
      </c>
      <c r="G5" s="147">
        <v>17.924736000000003</v>
      </c>
      <c r="H5" s="148">
        <v>0.135706515</v>
      </c>
      <c r="I5" s="148">
        <v>1490.4749449999999</v>
      </c>
      <c r="J5" s="148">
        <v>17.958051000000001</v>
      </c>
      <c r="K5" s="147">
        <v>3.8293929999999999E-3</v>
      </c>
      <c r="L5" s="147">
        <v>92.850566999999998</v>
      </c>
      <c r="M5" s="147">
        <v>1.1187130000000001</v>
      </c>
      <c r="N5" s="147">
        <v>4.0201499999999998E-4</v>
      </c>
      <c r="O5" s="147">
        <v>20.788806999999998</v>
      </c>
      <c r="P5" s="147">
        <v>0.25047599999999998</v>
      </c>
    </row>
    <row r="6" spans="1:16" s="149" customFormat="1" ht="19.5" customHeight="1" x14ac:dyDescent="0.25">
      <c r="A6" s="146" t="s">
        <v>179</v>
      </c>
      <c r="B6" s="147">
        <v>9.7510000000000007E-5</v>
      </c>
      <c r="C6" s="147">
        <v>1.5161450000000001</v>
      </c>
      <c r="D6" s="147">
        <v>1.8412000000000001E-2</v>
      </c>
      <c r="E6" s="147">
        <v>8.5905373999999979E-2</v>
      </c>
      <c r="F6" s="147">
        <v>1044.7670659999997</v>
      </c>
      <c r="G6" s="147">
        <v>12.687941999999998</v>
      </c>
      <c r="H6" s="148">
        <v>8.6002883999999988E-2</v>
      </c>
      <c r="I6" s="148">
        <v>1046.2832109999997</v>
      </c>
      <c r="J6" s="148">
        <v>12.706353999999997</v>
      </c>
      <c r="K6" s="147">
        <v>1.2526559999999999E-2</v>
      </c>
      <c r="L6" s="147">
        <v>355.26496800000007</v>
      </c>
      <c r="M6" s="147">
        <v>4.3144390000000001</v>
      </c>
      <c r="N6" s="147">
        <v>3.99758E-4</v>
      </c>
      <c r="O6" s="147">
        <v>16.291482999999999</v>
      </c>
      <c r="P6" s="147">
        <v>0.197847</v>
      </c>
    </row>
    <row r="7" spans="1:16" s="149" customFormat="1" ht="19.5" customHeight="1" x14ac:dyDescent="0.25">
      <c r="A7" s="146" t="s">
        <v>180</v>
      </c>
      <c r="B7" s="147">
        <v>2.5999999999999999E-2</v>
      </c>
      <c r="C7" s="147">
        <v>719.13400000000001</v>
      </c>
      <c r="D7" s="147">
        <v>8.7450039999999998</v>
      </c>
      <c r="E7" s="147">
        <v>8.8862584000000022E-2</v>
      </c>
      <c r="F7" s="147">
        <v>1000.362573</v>
      </c>
      <c r="G7" s="147">
        <v>12.164872999999998</v>
      </c>
      <c r="H7" s="148">
        <v>0.11486258400000002</v>
      </c>
      <c r="I7" s="148">
        <v>1719.4965729999999</v>
      </c>
      <c r="J7" s="148">
        <v>20.909877000000002</v>
      </c>
      <c r="K7" s="147">
        <v>6.4736579999999993E-3</v>
      </c>
      <c r="L7" s="147">
        <v>172.93301600000001</v>
      </c>
      <c r="M7" s="147">
        <v>2.1029479999999996</v>
      </c>
      <c r="N7" s="147">
        <v>2.7930000000000001E-4</v>
      </c>
      <c r="O7" s="147">
        <v>18.248139000000002</v>
      </c>
      <c r="P7" s="147">
        <v>0.22190499999999999</v>
      </c>
    </row>
    <row r="8" spans="1:16" s="149" customFormat="1" ht="19.5" customHeight="1" x14ac:dyDescent="0.25">
      <c r="A8" s="146" t="s">
        <v>181</v>
      </c>
      <c r="B8" s="147">
        <v>8.9939999999999996E-5</v>
      </c>
      <c r="C8" s="147">
        <v>0.86342399999999997</v>
      </c>
      <c r="D8" s="147">
        <v>1.051E-2</v>
      </c>
      <c r="E8" s="147">
        <v>9.8233134999999999E-2</v>
      </c>
      <c r="F8" s="147">
        <v>932.32425099999989</v>
      </c>
      <c r="G8" s="147">
        <v>11.348785000000001</v>
      </c>
      <c r="H8" s="148">
        <v>9.8323074999999982E-2</v>
      </c>
      <c r="I8" s="148">
        <v>933.18767500000001</v>
      </c>
      <c r="J8" s="148">
        <v>11.359295000000001</v>
      </c>
      <c r="K8" s="147">
        <v>7.388538E-3</v>
      </c>
      <c r="L8" s="147">
        <v>163.361333</v>
      </c>
      <c r="M8" s="147">
        <v>1.9885290000000002</v>
      </c>
      <c r="N8" s="147">
        <v>6.7000000000000002E-5</v>
      </c>
      <c r="O8" s="147">
        <v>1.450483</v>
      </c>
      <c r="P8" s="147">
        <v>1.7656000000000002E-2</v>
      </c>
    </row>
    <row r="9" spans="1:16" s="149" customFormat="1" ht="19.5" customHeight="1" x14ac:dyDescent="0.25">
      <c r="A9" s="146" t="s">
        <v>182</v>
      </c>
      <c r="B9" s="147">
        <v>0</v>
      </c>
      <c r="C9" s="147">
        <v>0</v>
      </c>
      <c r="D9" s="147">
        <v>0</v>
      </c>
      <c r="E9" s="147">
        <v>7.9136759000000001E-2</v>
      </c>
      <c r="F9" s="147">
        <v>755.37667600000009</v>
      </c>
      <c r="G9" s="147">
        <v>9.1245130000000003</v>
      </c>
      <c r="H9" s="148">
        <v>7.9136759000000001E-2</v>
      </c>
      <c r="I9" s="148">
        <v>755.37667600000009</v>
      </c>
      <c r="J9" s="148">
        <v>9.1245130000000003</v>
      </c>
      <c r="K9" s="147">
        <v>2.0203109999999999E-3</v>
      </c>
      <c r="L9" s="147">
        <v>62.204498000000001</v>
      </c>
      <c r="M9" s="147">
        <v>0.75139500000000004</v>
      </c>
      <c r="N9" s="147">
        <v>2.7581099999999999E-4</v>
      </c>
      <c r="O9" s="147">
        <v>21.383108</v>
      </c>
      <c r="P9" s="147">
        <v>0.25829599999999997</v>
      </c>
    </row>
    <row r="10" spans="1:16" s="149" customFormat="1" ht="19.5" customHeight="1" x14ac:dyDescent="0.25">
      <c r="A10" s="146" t="s">
        <v>183</v>
      </c>
      <c r="B10" s="147">
        <v>0</v>
      </c>
      <c r="C10" s="147">
        <v>0</v>
      </c>
      <c r="D10" s="147">
        <v>0</v>
      </c>
      <c r="E10" s="147">
        <v>6.4340009999999975E-2</v>
      </c>
      <c r="F10" s="147">
        <v>604.73684199999991</v>
      </c>
      <c r="G10" s="147">
        <v>7.2818199999999997</v>
      </c>
      <c r="H10" s="148">
        <v>6.4340009999999975E-2</v>
      </c>
      <c r="I10" s="148">
        <v>604.73684199999991</v>
      </c>
      <c r="J10" s="148">
        <v>7.2818199999999997</v>
      </c>
      <c r="K10" s="147">
        <v>8.246754999999998E-3</v>
      </c>
      <c r="L10" s="147">
        <v>197.42563199999998</v>
      </c>
      <c r="M10" s="147">
        <v>2.3772620000000004</v>
      </c>
      <c r="N10" s="147">
        <v>1.9040400000000003E-4</v>
      </c>
      <c r="O10" s="147">
        <v>16.183016000000002</v>
      </c>
      <c r="P10" s="147">
        <v>0.19486499999999998</v>
      </c>
    </row>
    <row r="11" spans="1:16" s="149" customFormat="1" ht="19.5" customHeight="1" x14ac:dyDescent="0.25">
      <c r="A11" s="146" t="s">
        <v>184</v>
      </c>
      <c r="B11" s="147">
        <v>0</v>
      </c>
      <c r="C11" s="147">
        <v>0</v>
      </c>
      <c r="D11" s="147">
        <v>0</v>
      </c>
      <c r="E11" s="147">
        <v>6.8383368999999999E-2</v>
      </c>
      <c r="F11" s="147">
        <v>666.00177000000008</v>
      </c>
      <c r="G11" s="147">
        <v>8.001437000000001</v>
      </c>
      <c r="H11" s="148">
        <v>6.8383368999999999E-2</v>
      </c>
      <c r="I11" s="148">
        <v>666.00177000000008</v>
      </c>
      <c r="J11" s="148">
        <v>8.001437000000001</v>
      </c>
      <c r="K11" s="147">
        <v>3.6263850000000002E-3</v>
      </c>
      <c r="L11" s="147">
        <v>81.991628999999989</v>
      </c>
      <c r="M11" s="147">
        <v>0.9850580000000001</v>
      </c>
      <c r="N11" s="147">
        <v>2.7426700000000002E-4</v>
      </c>
      <c r="O11" s="147">
        <v>24.529367000000001</v>
      </c>
      <c r="P11" s="147">
        <v>0.29469900000000004</v>
      </c>
    </row>
    <row r="12" spans="1:16" s="149" customFormat="1" ht="19.5" customHeight="1" x14ac:dyDescent="0.25">
      <c r="A12" s="146" t="s">
        <v>185</v>
      </c>
      <c r="B12" s="147">
        <v>9.5268999999999996E-4</v>
      </c>
      <c r="C12" s="147">
        <v>7.8501659999999998</v>
      </c>
      <c r="D12" s="147">
        <v>9.4242000000000006E-2</v>
      </c>
      <c r="E12" s="147">
        <v>0.132584325</v>
      </c>
      <c r="F12" s="147">
        <v>1214.6101000000001</v>
      </c>
      <c r="G12" s="147">
        <v>14.581502000000002</v>
      </c>
      <c r="H12" s="148">
        <v>0.13353701500000001</v>
      </c>
      <c r="I12" s="148">
        <v>1222.460266</v>
      </c>
      <c r="J12" s="148">
        <v>14.675744000000002</v>
      </c>
      <c r="K12" s="147">
        <v>1.8741950000000002E-3</v>
      </c>
      <c r="L12" s="147">
        <v>33.562739000000001</v>
      </c>
      <c r="M12" s="147">
        <v>0.40292300000000003</v>
      </c>
      <c r="N12" s="147">
        <v>1.5E-6</v>
      </c>
      <c r="O12" s="147">
        <v>4.3499999999999997E-2</v>
      </c>
      <c r="P12" s="147">
        <v>5.22E-4</v>
      </c>
    </row>
    <row r="13" spans="1:16" s="149" customFormat="1" ht="19.5" customHeight="1" x14ac:dyDescent="0.25">
      <c r="A13" s="146" t="s">
        <v>186</v>
      </c>
      <c r="B13" s="147">
        <v>0</v>
      </c>
      <c r="C13" s="147">
        <v>0</v>
      </c>
      <c r="D13" s="147">
        <v>0</v>
      </c>
      <c r="E13" s="147">
        <v>0.116784346</v>
      </c>
      <c r="F13" s="147">
        <v>1149.8939909999999</v>
      </c>
      <c r="G13" s="147">
        <v>13.807780000000001</v>
      </c>
      <c r="H13" s="148">
        <v>0.116784346</v>
      </c>
      <c r="I13" s="148">
        <v>1149.8939909999999</v>
      </c>
      <c r="J13" s="148">
        <v>13.807780000000001</v>
      </c>
      <c r="K13" s="147">
        <v>2.5548279999999999E-3</v>
      </c>
      <c r="L13" s="147">
        <v>51.461537000000007</v>
      </c>
      <c r="M13" s="147">
        <v>0.61794500000000008</v>
      </c>
      <c r="N13" s="147">
        <v>5.3134999999999999E-5</v>
      </c>
      <c r="O13" s="147">
        <v>3.106932</v>
      </c>
      <c r="P13" s="147">
        <v>3.7307E-2</v>
      </c>
    </row>
    <row r="14" spans="1:16" s="149" customFormat="1" ht="19.5" customHeight="1" x14ac:dyDescent="0.25">
      <c r="A14" s="146" t="s">
        <v>187</v>
      </c>
      <c r="B14" s="147">
        <v>3.0243100000000002E-2</v>
      </c>
      <c r="C14" s="147">
        <v>961.26652000000001</v>
      </c>
      <c r="D14" s="147">
        <v>11.564665000000002</v>
      </c>
      <c r="E14" s="147">
        <v>0.14476281199999996</v>
      </c>
      <c r="F14" s="147">
        <v>1269.3006559999999</v>
      </c>
      <c r="G14" s="147">
        <v>15.270518999999998</v>
      </c>
      <c r="H14" s="148">
        <v>0.17500591199999999</v>
      </c>
      <c r="I14" s="148">
        <v>2230.567176</v>
      </c>
      <c r="J14" s="148">
        <v>26.835184000000002</v>
      </c>
      <c r="K14" s="147">
        <v>1.4507799999999998E-3</v>
      </c>
      <c r="L14" s="147">
        <v>29.175871000000001</v>
      </c>
      <c r="M14" s="147">
        <v>0.35100499999999996</v>
      </c>
      <c r="N14" s="147">
        <v>2.5000000000000001E-5</v>
      </c>
      <c r="O14" s="147">
        <v>0.23677500000000001</v>
      </c>
      <c r="P14" s="147">
        <v>2.849E-3</v>
      </c>
    </row>
    <row r="15" spans="1:16" s="149" customFormat="1" ht="19.5" customHeight="1" x14ac:dyDescent="0.25">
      <c r="A15" s="146" t="s">
        <v>188</v>
      </c>
      <c r="B15" s="147">
        <v>2.3E-2</v>
      </c>
      <c r="C15" s="147">
        <v>620.96550000000002</v>
      </c>
      <c r="D15" s="147">
        <v>7.4847950000000001</v>
      </c>
      <c r="E15" s="147">
        <v>0.10802840999999998</v>
      </c>
      <c r="F15" s="147">
        <v>948.95420799999988</v>
      </c>
      <c r="G15" s="147">
        <v>11.4382</v>
      </c>
      <c r="H15" s="148">
        <v>0.13102841000000001</v>
      </c>
      <c r="I15" s="148">
        <v>1569.9197080000001</v>
      </c>
      <c r="J15" s="148">
        <v>18.922995000000004</v>
      </c>
      <c r="K15" s="147">
        <v>4.0347109999999999E-3</v>
      </c>
      <c r="L15" s="147">
        <v>81.279877999999997</v>
      </c>
      <c r="M15" s="147">
        <v>0.97970600000000008</v>
      </c>
      <c r="N15" s="147">
        <v>2.17097E-4</v>
      </c>
      <c r="O15" s="147">
        <v>17.124919000000002</v>
      </c>
      <c r="P15" s="147">
        <v>0.20641599999999999</v>
      </c>
    </row>
    <row r="16" spans="1:16" s="149" customFormat="1" ht="19.5" customHeight="1" x14ac:dyDescent="0.25">
      <c r="A16" s="146" t="s">
        <v>189</v>
      </c>
      <c r="B16" s="147">
        <v>0</v>
      </c>
      <c r="C16" s="147">
        <v>0</v>
      </c>
      <c r="D16" s="147">
        <v>0</v>
      </c>
      <c r="E16" s="147">
        <v>0.17211448700000004</v>
      </c>
      <c r="F16" s="147">
        <v>1499.4419559999999</v>
      </c>
      <c r="G16" s="147">
        <v>18.066087</v>
      </c>
      <c r="H16" s="148">
        <v>0.17211448700000004</v>
      </c>
      <c r="I16" s="148">
        <v>1499.4419559999999</v>
      </c>
      <c r="J16" s="148">
        <v>18.066087</v>
      </c>
      <c r="K16" s="147">
        <v>5.1862219999999999E-3</v>
      </c>
      <c r="L16" s="147">
        <v>93.744312000000008</v>
      </c>
      <c r="M16" s="147">
        <v>1.1294819999999999</v>
      </c>
      <c r="N16" s="147">
        <v>1.2974999999999998E-4</v>
      </c>
      <c r="O16" s="147">
        <v>8.9322289999999995</v>
      </c>
      <c r="P16" s="147">
        <v>0.10761999999999999</v>
      </c>
    </row>
    <row r="17" spans="1:16" s="152" customFormat="1" ht="19.5" customHeight="1" x14ac:dyDescent="0.25">
      <c r="A17" s="150" t="s">
        <v>58</v>
      </c>
      <c r="B17" s="151">
        <f>SUM(B5:B16)</f>
        <v>8.0705809999999989E-2</v>
      </c>
      <c r="C17" s="151">
        <f t="shared" ref="C17:P17" si="0">SUM(C5:C16)</f>
        <v>2314.3607849999999</v>
      </c>
      <c r="D17" s="151">
        <f t="shared" si="0"/>
        <v>27.950943000000002</v>
      </c>
      <c r="E17" s="151">
        <f t="shared" si="0"/>
        <v>1.2945195559999998</v>
      </c>
      <c r="F17" s="151">
        <f t="shared" si="0"/>
        <v>12573.480003999999</v>
      </c>
      <c r="G17" s="151">
        <f t="shared" si="0"/>
        <v>151.698194</v>
      </c>
      <c r="H17" s="151">
        <f t="shared" si="0"/>
        <v>1.375225366</v>
      </c>
      <c r="I17" s="151">
        <f t="shared" si="0"/>
        <v>14887.840789000002</v>
      </c>
      <c r="J17" s="151">
        <f t="shared" si="0"/>
        <v>179.64913700000002</v>
      </c>
      <c r="K17" s="151">
        <f t="shared" si="0"/>
        <v>5.9212335999999997E-2</v>
      </c>
      <c r="L17" s="151">
        <f t="shared" si="0"/>
        <v>1415.2559800000001</v>
      </c>
      <c r="M17" s="151">
        <f t="shared" si="0"/>
        <v>17.119405</v>
      </c>
      <c r="N17" s="151">
        <f t="shared" si="0"/>
        <v>2.3150369999999998E-3</v>
      </c>
      <c r="O17" s="151">
        <f t="shared" si="0"/>
        <v>148.318758</v>
      </c>
      <c r="P17" s="151">
        <f t="shared" si="0"/>
        <v>1.7904579999999999</v>
      </c>
    </row>
  </sheetData>
  <mergeCells count="6">
    <mergeCell ref="N3:P3"/>
    <mergeCell ref="A3:A4"/>
    <mergeCell ref="B3:D3"/>
    <mergeCell ref="E3:G3"/>
    <mergeCell ref="H3:J3"/>
    <mergeCell ref="K3:M3"/>
  </mergeCells>
  <pageMargins left="0.21" right="0.21" top="0.31" bottom="0.33" header="0.18" footer="0.2"/>
  <pageSetup paperSize="9" scale="95" orientation="landscape" r:id="rId1"/>
  <headerFooter>
    <oddFooter>&amp;LFile: SB: &amp;F: Sheet:  &amp;A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TB8.1</vt:lpstr>
      <vt:lpstr>TB8.2</vt:lpstr>
      <vt:lpstr>TB8.3</vt:lpstr>
      <vt:lpstr>TB8.4</vt:lpstr>
      <vt:lpstr>TB8.5</vt:lpstr>
      <vt:lpstr>TB8.6</vt:lpstr>
      <vt:lpstr>TB8.7</vt:lpstr>
      <vt:lpstr>TB8.8</vt:lpstr>
      <vt:lpstr>Month 2023-24</vt:lpstr>
      <vt:lpstr>word calculation</vt:lpstr>
      <vt:lpstr>TB8.1!Print_Area</vt:lpstr>
      <vt:lpstr>TB8.2!Print_Area</vt:lpstr>
      <vt:lpstr>TB8.3!Print_Area</vt:lpstr>
      <vt:lpstr>TB8.4!Print_Area</vt:lpstr>
      <vt:lpstr>TB8.5!Print_Area</vt:lpstr>
      <vt:lpstr>TB8.6!Print_Area</vt:lpstr>
      <vt:lpstr>TB8.7!Print_Area</vt:lpstr>
      <vt:lpstr>TB8.8!Print_Area</vt:lpstr>
      <vt:lpstr>TB8.5!Print_Titles</vt:lpstr>
      <vt:lpstr>TB8.6!Print_Titles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VIVEK KUMAR</cp:lastModifiedBy>
  <cp:lastPrinted>2025-01-29T11:56:07Z</cp:lastPrinted>
  <dcterms:created xsi:type="dcterms:W3CDTF">2022-06-10T10:41:34Z</dcterms:created>
  <dcterms:modified xsi:type="dcterms:W3CDTF">2026-02-19T06:35:41Z</dcterms:modified>
</cp:coreProperties>
</file>