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D:\Coal Directory input\Coal Dirt\excel sheet for Website\"/>
    </mc:Choice>
  </mc:AlternateContent>
  <xr:revisionPtr revIDLastSave="0" documentId="13_ncr:1_{A03B8B9F-9B65-4798-8390-8ADBAB34A188}" xr6:coauthVersionLast="36" xr6:coauthVersionMax="36" xr10:uidLastSave="{00000000-0000-0000-0000-000000000000}"/>
  <bookViews>
    <workbookView xWindow="0" yWindow="0" windowWidth="28800" windowHeight="11505" tabRatio="779" activeTab="7" xr2:uid="{00000000-000D-0000-FFFF-FFFF00000000}"/>
  </bookViews>
  <sheets>
    <sheet name="T11.1 Reserve" sheetId="28" r:id="rId1"/>
    <sheet name="T11.2Production" sheetId="23" r:id="rId2"/>
    <sheet name="T11.3- Coal Offtake" sheetId="24" r:id="rId3"/>
    <sheet name="T11.4-Prices" sheetId="21" r:id="rId4"/>
    <sheet name="T-11.5-Prdn" sheetId="31" r:id="rId5"/>
    <sheet name="T-11.6-Imp" sheetId="36" r:id="rId6"/>
    <sheet name="T-11.7-Exp" sheetId="37" r:id="rId7"/>
    <sheet name="T-11.8-Supply" sheetId="38" r:id="rId8"/>
    <sheet name="Sheet1" sheetId="30" state="hidden" r:id="rId9"/>
  </sheets>
  <externalReferences>
    <externalReference r:id="rId10"/>
    <externalReference r:id="rId11"/>
  </externalReferences>
  <definedNames>
    <definedName name="\I">#REF!</definedName>
    <definedName name="\P">#REF!</definedName>
    <definedName name="aa">'[1]Oil Consumption – barrels'!#REF!</definedName>
    <definedName name="INIT">#REF!</definedName>
    <definedName name="LEAP">#REF!</definedName>
    <definedName name="NONLEAP">#REF!</definedName>
    <definedName name="_xlnm.Print_Area" localSheetId="0">'T11.1 Reserve'!$A$1:$G$55</definedName>
    <definedName name="_xlnm.Print_Area" localSheetId="1">'T11.2Production'!$A$1:$O$61</definedName>
    <definedName name="_xlnm.Print_Area" localSheetId="2">'T11.3- Coal Offtake'!$A$1:$O$112</definedName>
    <definedName name="_xlnm.Print_Area" localSheetId="3">'T11.4-Prices'!$A$1:$I$53</definedName>
    <definedName name="_xlnm.Print_Titles" localSheetId="2">'T11.3- Coal Offtake'!$1:$4</definedName>
    <definedName name="_xlnm.Print_Titles" localSheetId="4">'T-11.5-Prdn'!$1:$5</definedName>
    <definedName name="_xlnm.Print_Titles" localSheetId="5">'T-11.6-Imp'!$1:$5</definedName>
    <definedName name="_xlnm.Print_Titles" localSheetId="6">'T-11.7-Exp'!$1:$5</definedName>
    <definedName name="_xlnm.Print_Titles" localSheetId="7">'T-11.8-Supply'!$1:$5</definedName>
    <definedName name="Print1">#REF!</definedName>
  </definedNames>
  <calcPr calcId="191029"/>
</workbook>
</file>

<file path=xl/calcChain.xml><?xml version="1.0" encoding="utf-8"?>
<calcChain xmlns="http://schemas.openxmlformats.org/spreadsheetml/2006/main">
  <c r="G98" i="38" l="1"/>
  <c r="H98" i="38"/>
  <c r="I98" i="38"/>
  <c r="J98" i="38"/>
  <c r="K98" i="38"/>
  <c r="G74" i="38"/>
  <c r="H74" i="38"/>
  <c r="I74" i="38"/>
  <c r="J74" i="38"/>
  <c r="K74" i="38"/>
  <c r="G28" i="38"/>
  <c r="H28" i="38"/>
  <c r="I28" i="38"/>
  <c r="J28" i="38"/>
  <c r="K28" i="38"/>
  <c r="G17" i="38"/>
  <c r="H17" i="38"/>
  <c r="I17" i="38"/>
  <c r="J17" i="38"/>
  <c r="K17" i="38"/>
  <c r="G53" i="38"/>
  <c r="G71" i="38" s="1"/>
  <c r="H53" i="38"/>
  <c r="H71" i="38" s="1"/>
  <c r="I53" i="38"/>
  <c r="I71" i="38" s="1"/>
  <c r="J53" i="38"/>
  <c r="J71" i="38" s="1"/>
  <c r="K53" i="38"/>
  <c r="K71" i="38" s="1"/>
  <c r="G99" i="38"/>
  <c r="H99" i="38"/>
  <c r="I99" i="38"/>
  <c r="J99" i="38"/>
  <c r="K99" i="38"/>
  <c r="F74" i="38"/>
  <c r="E74" i="38"/>
  <c r="F28" i="38"/>
  <c r="F53" i="38"/>
  <c r="F71" i="38" s="1"/>
  <c r="F98" i="38"/>
  <c r="F99" i="38"/>
  <c r="E28" i="38"/>
  <c r="E53" i="38"/>
  <c r="E98" i="38"/>
  <c r="E99" i="38"/>
  <c r="D28" i="38"/>
  <c r="D53" i="38"/>
  <c r="D71" i="38" s="1"/>
  <c r="D74" i="38"/>
  <c r="D98" i="38"/>
  <c r="D99" i="38"/>
  <c r="B28" i="38"/>
  <c r="B53" i="38"/>
  <c r="B74" i="38"/>
  <c r="B98" i="38"/>
  <c r="B99" i="38"/>
  <c r="B17" i="38"/>
  <c r="C74" i="38"/>
  <c r="C98" i="38"/>
  <c r="C99" i="38"/>
  <c r="C53" i="38"/>
  <c r="C17" i="38"/>
  <c r="C28" i="38"/>
  <c r="E17" i="38"/>
  <c r="D17" i="38"/>
  <c r="I53" i="37"/>
  <c r="K53" i="37"/>
  <c r="K14" i="37"/>
  <c r="H9" i="37"/>
  <c r="I9" i="37"/>
  <c r="K9" i="37"/>
  <c r="I14" i="37"/>
  <c r="G14" i="37"/>
  <c r="J14" i="37"/>
  <c r="H14" i="37"/>
  <c r="H49" i="37"/>
  <c r="I49" i="37"/>
  <c r="J49" i="37"/>
  <c r="K49" i="37"/>
  <c r="G49" i="37"/>
  <c r="G53" i="37"/>
  <c r="H53" i="37"/>
  <c r="J53" i="37"/>
  <c r="G63" i="37"/>
  <c r="H63" i="37"/>
  <c r="I63" i="37"/>
  <c r="J63" i="37"/>
  <c r="K63" i="37"/>
  <c r="G82" i="37"/>
  <c r="J9" i="37"/>
  <c r="G9" i="37"/>
  <c r="B53" i="37"/>
  <c r="E53" i="37"/>
  <c r="G127" i="36"/>
  <c r="H127" i="36"/>
  <c r="J127" i="36"/>
  <c r="K127" i="36"/>
  <c r="B127" i="36"/>
  <c r="C127" i="36"/>
  <c r="F127" i="36"/>
  <c r="I127" i="36"/>
  <c r="D127" i="36"/>
  <c r="E127" i="36"/>
  <c r="K64" i="31"/>
  <c r="I64" i="31"/>
  <c r="D64" i="31"/>
  <c r="D45" i="31"/>
  <c r="I45" i="31"/>
  <c r="C72" i="36"/>
  <c r="D72" i="36"/>
  <c r="F27" i="36"/>
  <c r="B27" i="36"/>
  <c r="C27" i="36"/>
  <c r="D27" i="36"/>
  <c r="E27" i="36"/>
  <c r="B69" i="36"/>
  <c r="C69" i="36"/>
  <c r="D69" i="36"/>
  <c r="E69" i="36"/>
  <c r="F69" i="36"/>
  <c r="B72" i="36"/>
  <c r="E72" i="36"/>
  <c r="F72" i="36"/>
  <c r="E91" i="36"/>
  <c r="F91" i="36"/>
  <c r="B91" i="36"/>
  <c r="C91" i="36"/>
  <c r="D91" i="36"/>
  <c r="C17" i="36"/>
  <c r="B17" i="36"/>
  <c r="F17" i="36"/>
  <c r="E17" i="36"/>
  <c r="D17" i="36"/>
  <c r="G72" i="36"/>
  <c r="H72" i="36"/>
  <c r="J27" i="36"/>
  <c r="K27" i="36"/>
  <c r="G27" i="36"/>
  <c r="H27" i="36"/>
  <c r="I27" i="36"/>
  <c r="G69" i="36"/>
  <c r="H69" i="36"/>
  <c r="I69" i="36"/>
  <c r="K69" i="36"/>
  <c r="J69" i="36"/>
  <c r="I72" i="36"/>
  <c r="J72" i="36"/>
  <c r="K72" i="36"/>
  <c r="G91" i="36"/>
  <c r="H91" i="36"/>
  <c r="I91" i="36"/>
  <c r="J91" i="36"/>
  <c r="K91" i="36"/>
  <c r="H17" i="36"/>
  <c r="I17" i="36"/>
  <c r="J17" i="36"/>
  <c r="K17" i="36"/>
  <c r="G17" i="36"/>
  <c r="B90" i="31"/>
  <c r="C90" i="31"/>
  <c r="D90" i="31"/>
  <c r="E90" i="31"/>
  <c r="F90" i="31"/>
  <c r="C64" i="31"/>
  <c r="E64" i="31"/>
  <c r="F64" i="31"/>
  <c r="B64" i="31"/>
  <c r="C48" i="31"/>
  <c r="D48" i="31"/>
  <c r="E48" i="31"/>
  <c r="F48" i="31"/>
  <c r="B48" i="31"/>
  <c r="C45" i="31"/>
  <c r="E45" i="31"/>
  <c r="F45" i="31"/>
  <c r="B45" i="31"/>
  <c r="C16" i="31"/>
  <c r="D16" i="31"/>
  <c r="E16" i="31"/>
  <c r="F16" i="31"/>
  <c r="B16" i="31"/>
  <c r="C9" i="31"/>
  <c r="D9" i="31"/>
  <c r="E9" i="31"/>
  <c r="F9" i="31"/>
  <c r="G9" i="31"/>
  <c r="B9" i="31"/>
  <c r="I48" i="31"/>
  <c r="J48" i="31"/>
  <c r="K48" i="31"/>
  <c r="H9" i="31"/>
  <c r="I9" i="31"/>
  <c r="J9" i="31"/>
  <c r="H16" i="31"/>
  <c r="I16" i="31"/>
  <c r="J16" i="31"/>
  <c r="K16" i="31"/>
  <c r="H45" i="31"/>
  <c r="J45" i="31"/>
  <c r="K45" i="31"/>
  <c r="H48" i="31"/>
  <c r="H64" i="31"/>
  <c r="J64" i="31"/>
  <c r="H90" i="31"/>
  <c r="I90" i="31"/>
  <c r="K90" i="31"/>
  <c r="J90" i="31"/>
  <c r="K9" i="31"/>
  <c r="G16" i="31"/>
  <c r="G45" i="31"/>
  <c r="G48" i="31"/>
  <c r="G64" i="31"/>
  <c r="G90" i="31"/>
  <c r="K91" i="31" l="1"/>
  <c r="B71" i="38"/>
  <c r="E71" i="38"/>
  <c r="C71" i="38"/>
  <c r="F17" i="38"/>
  <c r="F135" i="38"/>
  <c r="E135" i="38"/>
  <c r="C135" i="38"/>
  <c r="D135" i="38"/>
  <c r="B135" i="38"/>
  <c r="D136" i="38"/>
  <c r="B136" i="38"/>
  <c r="C136" i="38"/>
  <c r="D14" i="37"/>
  <c r="B14" i="37"/>
  <c r="F63" i="37"/>
  <c r="F14" i="37"/>
  <c r="B82" i="37"/>
  <c r="B63" i="37"/>
  <c r="D82" i="37"/>
  <c r="F53" i="37"/>
  <c r="E63" i="37"/>
  <c r="B9" i="37"/>
  <c r="D49" i="37"/>
  <c r="E82" i="37"/>
  <c r="C53" i="37"/>
  <c r="C49" i="37"/>
  <c r="E14" i="37"/>
  <c r="F49" i="37"/>
  <c r="C14" i="37"/>
  <c r="D9" i="37"/>
  <c r="F9" i="37"/>
  <c r="C63" i="37"/>
  <c r="D63" i="37"/>
  <c r="E9" i="37"/>
  <c r="C82" i="37"/>
  <c r="C9" i="37"/>
  <c r="D53" i="37"/>
  <c r="E49" i="37"/>
  <c r="F82" i="37"/>
  <c r="B49" i="37"/>
  <c r="I128" i="36"/>
  <c r="J128" i="36"/>
  <c r="K128" i="36"/>
  <c r="B128" i="36"/>
  <c r="G128" i="36"/>
  <c r="F128" i="36"/>
  <c r="E128" i="36"/>
  <c r="H128" i="36"/>
  <c r="D128" i="36"/>
  <c r="C128" i="36"/>
  <c r="G91" i="31"/>
  <c r="F91" i="31"/>
  <c r="B91" i="31"/>
  <c r="E91" i="31"/>
  <c r="D91" i="31"/>
  <c r="C91" i="31"/>
  <c r="I91" i="31"/>
  <c r="H91" i="31"/>
  <c r="J91" i="31"/>
  <c r="F83" i="37" l="1"/>
  <c r="B83" i="37"/>
  <c r="E136" i="38"/>
  <c r="F136" i="38"/>
  <c r="E83" i="37"/>
  <c r="C83" i="37"/>
  <c r="D83" i="37"/>
  <c r="K135" i="38"/>
  <c r="J135" i="38"/>
  <c r="I135" i="38"/>
  <c r="H135" i="38"/>
  <c r="G135" i="38"/>
  <c r="K136" i="38" l="1"/>
  <c r="J136" i="38"/>
  <c r="G136" i="38"/>
  <c r="H136" i="38"/>
  <c r="I136" i="38"/>
  <c r="K82" i="37"/>
  <c r="J82" i="37"/>
  <c r="I82" i="37"/>
  <c r="H82" i="37"/>
  <c r="J83" i="37" l="1"/>
  <c r="G83" i="37"/>
  <c r="H83" i="37"/>
  <c r="I83" i="37"/>
  <c r="K83" i="37"/>
  <c r="X24" i="30" l="1"/>
  <c r="Y24" i="30"/>
  <c r="Z24" i="30"/>
  <c r="P7" i="30"/>
  <c r="P8" i="30"/>
  <c r="P9" i="30"/>
  <c r="P10" i="30"/>
  <c r="P11" i="30"/>
  <c r="P12" i="30"/>
  <c r="P13" i="30"/>
  <c r="P14" i="30"/>
  <c r="P15" i="30"/>
  <c r="P16" i="30"/>
  <c r="P17" i="30"/>
  <c r="P6" i="30"/>
  <c r="L7" i="30"/>
  <c r="L8" i="30"/>
  <c r="L9" i="30"/>
  <c r="L10" i="30"/>
  <c r="L11" i="30"/>
  <c r="L12" i="30"/>
  <c r="L13" i="30"/>
  <c r="L14" i="30"/>
  <c r="L15" i="30"/>
  <c r="L16" i="30"/>
  <c r="L17" i="30"/>
  <c r="L6" i="30"/>
  <c r="G17" i="30"/>
  <c r="H14" i="30" s="1"/>
  <c r="D16" i="30"/>
  <c r="D15" i="30"/>
  <c r="D10" i="30"/>
  <c r="D7" i="30"/>
  <c r="D8" i="30"/>
  <c r="D9" i="30"/>
  <c r="D11" i="30"/>
  <c r="D12" i="30"/>
  <c r="D13" i="30"/>
  <c r="D14" i="30"/>
  <c r="D17" i="30"/>
  <c r="D6" i="30"/>
  <c r="H13" i="30" l="1"/>
  <c r="H7" i="30"/>
  <c r="H12" i="30"/>
  <c r="H9" i="30"/>
  <c r="H17" i="30"/>
  <c r="H6" i="30"/>
  <c r="H11" i="30"/>
  <c r="H10" i="30"/>
  <c r="H15" i="30"/>
  <c r="H8" i="30"/>
  <c r="H16" i="30"/>
</calcChain>
</file>

<file path=xl/sharedStrings.xml><?xml version="1.0" encoding="utf-8"?>
<sst xmlns="http://schemas.openxmlformats.org/spreadsheetml/2006/main" count="1092" uniqueCount="277">
  <si>
    <t>Other Europe</t>
  </si>
  <si>
    <t>Country</t>
  </si>
  <si>
    <t>Coking Coal</t>
  </si>
  <si>
    <t>Total</t>
  </si>
  <si>
    <t>South Africa</t>
  </si>
  <si>
    <t>Australia</t>
  </si>
  <si>
    <t>India</t>
  </si>
  <si>
    <t>Indonesia</t>
  </si>
  <si>
    <t>Countries</t>
  </si>
  <si>
    <t>(1)</t>
  </si>
  <si>
    <t>(2)</t>
  </si>
  <si>
    <t>(3)</t>
  </si>
  <si>
    <t>(4)</t>
  </si>
  <si>
    <t>(5)</t>
  </si>
  <si>
    <t>(6)</t>
  </si>
  <si>
    <t>(7)</t>
  </si>
  <si>
    <t>(9)</t>
  </si>
  <si>
    <t>(10)</t>
  </si>
  <si>
    <t>(11)</t>
  </si>
  <si>
    <t>(12)</t>
  </si>
  <si>
    <t>(13)</t>
  </si>
  <si>
    <t>(8)</t>
  </si>
  <si>
    <t>Germany</t>
  </si>
  <si>
    <t>Greece</t>
  </si>
  <si>
    <t>Poland</t>
  </si>
  <si>
    <t>Turkey</t>
  </si>
  <si>
    <t>Canada</t>
  </si>
  <si>
    <t>Japan</t>
  </si>
  <si>
    <t>Brazil</t>
  </si>
  <si>
    <t>Ukraine</t>
  </si>
  <si>
    <t>Colombia</t>
  </si>
  <si>
    <t>Vietnam</t>
  </si>
  <si>
    <t>Kazakhstan</t>
  </si>
  <si>
    <t>Other Asia Pacific</t>
  </si>
  <si>
    <t>Georgia</t>
  </si>
  <si>
    <t>Share of Total</t>
  </si>
  <si>
    <t>Remarks</t>
  </si>
  <si>
    <t>US</t>
  </si>
  <si>
    <t>Mexico</t>
  </si>
  <si>
    <t>Total North America</t>
  </si>
  <si>
    <t>-</t>
  </si>
  <si>
    <t>Venezuela</t>
  </si>
  <si>
    <t>Other S. &amp; Cent. America</t>
  </si>
  <si>
    <t>Total S. &amp; Cent. America</t>
  </si>
  <si>
    <t>Bulgaria</t>
  </si>
  <si>
    <t>Czech Republic</t>
  </si>
  <si>
    <t>Hungary</t>
  </si>
  <si>
    <t>Romania</t>
  </si>
  <si>
    <t>Russian Federation</t>
  </si>
  <si>
    <t>Spain</t>
  </si>
  <si>
    <t>United Kingdom</t>
  </si>
  <si>
    <t>Zimbabwe</t>
  </si>
  <si>
    <t>Other Africa</t>
  </si>
  <si>
    <t>Middle East</t>
  </si>
  <si>
    <t>China</t>
  </si>
  <si>
    <t>New Zealand</t>
  </si>
  <si>
    <t>Pakistan</t>
  </si>
  <si>
    <t>South Korea</t>
  </si>
  <si>
    <t>Thailand</t>
  </si>
  <si>
    <t>Total Asia Pacific</t>
  </si>
  <si>
    <t>of which: OECD</t>
  </si>
  <si>
    <t>France</t>
  </si>
  <si>
    <t>Total Middle East</t>
  </si>
  <si>
    <t>Total Africa</t>
  </si>
  <si>
    <t>Argentina</t>
  </si>
  <si>
    <t>Chile</t>
  </si>
  <si>
    <t>Peru</t>
  </si>
  <si>
    <t>Austria</t>
  </si>
  <si>
    <t>Azerbaijan</t>
  </si>
  <si>
    <t>Belarus</t>
  </si>
  <si>
    <t>Denmark</t>
  </si>
  <si>
    <t>Italy</t>
  </si>
  <si>
    <t>Finland</t>
  </si>
  <si>
    <t>Netherlands</t>
  </si>
  <si>
    <t>Portugal</t>
  </si>
  <si>
    <t>Slovakia</t>
  </si>
  <si>
    <t>Lithuania</t>
  </si>
  <si>
    <t>Norway</t>
  </si>
  <si>
    <t>Iran</t>
  </si>
  <si>
    <t>Other Middle East</t>
  </si>
  <si>
    <t>Algeria</t>
  </si>
  <si>
    <t>Egypt</t>
  </si>
  <si>
    <t>Sweden</t>
  </si>
  <si>
    <t>Switzerland</t>
  </si>
  <si>
    <t>Bangladesh</t>
  </si>
  <si>
    <t>Uzbekistan</t>
  </si>
  <si>
    <t>China Hong Kong SAR</t>
  </si>
  <si>
    <t>Israel</t>
  </si>
  <si>
    <t>Kuwait</t>
  </si>
  <si>
    <t>Saudi Arabia</t>
  </si>
  <si>
    <t>United Arab Emirates</t>
  </si>
  <si>
    <t>Taiwan</t>
  </si>
  <si>
    <t>Malaysia</t>
  </si>
  <si>
    <t>Philippines</t>
  </si>
  <si>
    <t>Singapore</t>
  </si>
  <si>
    <t>Total Middle East &amp; Africa</t>
  </si>
  <si>
    <t>Year</t>
  </si>
  <si>
    <t>Total World</t>
  </si>
  <si>
    <t>Belgium</t>
  </si>
  <si>
    <t xml:space="preserve">                 Non-OECD</t>
  </si>
  <si>
    <t>Ethiopia</t>
  </si>
  <si>
    <t>Estonia</t>
  </si>
  <si>
    <t>Iceland</t>
  </si>
  <si>
    <t>Jordan</t>
  </si>
  <si>
    <t>Myanmar</t>
  </si>
  <si>
    <t>Yemen</t>
  </si>
  <si>
    <t>Luxembourg</t>
  </si>
  <si>
    <t>Kosovo</t>
  </si>
  <si>
    <t>(in USD/ Tonne)</t>
  </si>
  <si>
    <t>Albania</t>
  </si>
  <si>
    <t>Armenia</t>
  </si>
  <si>
    <t>Bosnia and Herzegovina</t>
  </si>
  <si>
    <t>Croatia</t>
  </si>
  <si>
    <t>Cyprus</t>
  </si>
  <si>
    <t>Ireland</t>
  </si>
  <si>
    <t>Latvia</t>
  </si>
  <si>
    <t>Montenegro</t>
  </si>
  <si>
    <t>Republic of Moldova</t>
  </si>
  <si>
    <t>Serbia</t>
  </si>
  <si>
    <t>Slovak Republic</t>
  </si>
  <si>
    <t>Slovenia</t>
  </si>
  <si>
    <t>Cambodia</t>
  </si>
  <si>
    <t>Islamic Republic of Iran</t>
  </si>
  <si>
    <t>Kyrgyzstan</t>
  </si>
  <si>
    <t>Lebanon</t>
  </si>
  <si>
    <t>Mongolia</t>
  </si>
  <si>
    <t>Nepal</t>
  </si>
  <si>
    <t>Sri Lanka</t>
  </si>
  <si>
    <t>Syrian Arab Republic</t>
  </si>
  <si>
    <t>Tajikistan</t>
  </si>
  <si>
    <t>Benin</t>
  </si>
  <si>
    <t>Botswana</t>
  </si>
  <si>
    <t>Kenya</t>
  </si>
  <si>
    <t>Mauritius</t>
  </si>
  <si>
    <t>Morocco</t>
  </si>
  <si>
    <t>Mozambique</t>
  </si>
  <si>
    <t>Niger</t>
  </si>
  <si>
    <t>Nigeria</t>
  </si>
  <si>
    <t>Senegal</t>
  </si>
  <si>
    <t>United Republic of Tanzania</t>
  </si>
  <si>
    <t>Zambia</t>
  </si>
  <si>
    <t>Chinese Taipei</t>
  </si>
  <si>
    <t xml:space="preserve">                 European Union </t>
  </si>
  <si>
    <t xml:space="preserve"> * More than 500 years.</t>
  </si>
  <si>
    <t>Namibia</t>
  </si>
  <si>
    <t>Total Europe</t>
  </si>
  <si>
    <t xml:space="preserve">Total Europe </t>
  </si>
  <si>
    <t>Other CIS</t>
  </si>
  <si>
    <t>Total CIS</t>
  </si>
  <si>
    <t>Central America</t>
  </si>
  <si>
    <t>Other Caribbean</t>
  </si>
  <si>
    <t>Other South America</t>
  </si>
  <si>
    <t>Oman</t>
  </si>
  <si>
    <t>Eastern Africa</t>
  </si>
  <si>
    <t>Middle Africa</t>
  </si>
  <si>
    <t>Western Africa</t>
  </si>
  <si>
    <t>Other Northern Africa</t>
  </si>
  <si>
    <t>Other Southern Africa</t>
  </si>
  <si>
    <t>United States</t>
  </si>
  <si>
    <t>South America</t>
  </si>
  <si>
    <t>Hong Kong (China)</t>
  </si>
  <si>
    <t>Korea</t>
  </si>
  <si>
    <t>People's Republic of China</t>
  </si>
  <si>
    <t>Viet Nam</t>
  </si>
  <si>
    <t>Lignite/ Brown
Coal &amp; Peat</t>
  </si>
  <si>
    <t>(14)</t>
  </si>
  <si>
    <t>North Macedonia</t>
  </si>
  <si>
    <t xml:space="preserve">                        (Quantity In Million Tonnes )</t>
  </si>
  <si>
    <t>World</t>
  </si>
  <si>
    <t>2018 e</t>
  </si>
  <si>
    <t>Others</t>
  </si>
  <si>
    <t>Total Coal Production</t>
  </si>
  <si>
    <t>WORLD PROVED COAL AND LIGNITE</t>
  </si>
  <si>
    <t>Coking Coal Production</t>
  </si>
  <si>
    <t xml:space="preserve">   ( Quantity in Thousand Tonnes )</t>
  </si>
  <si>
    <t>Non Coking Coal</t>
  </si>
  <si>
    <t>Import 2018e</t>
  </si>
  <si>
    <t>Export 2018e</t>
  </si>
  <si>
    <t>North America</t>
  </si>
  <si>
    <t>Plurinational State of Bolivia</t>
  </si>
  <si>
    <t>Republic of North Macedonia</t>
  </si>
  <si>
    <t>Europe</t>
  </si>
  <si>
    <t>Australia and Oceania</t>
  </si>
  <si>
    <t>Africa</t>
  </si>
  <si>
    <t>Asia</t>
  </si>
  <si>
    <t>Brunei Darussalam</t>
  </si>
  <si>
    <t>R/P
Ratio</t>
  </si>
  <si>
    <t>Share
of
Total</t>
  </si>
  <si>
    <t>Sub
Bituminous
and
Lignite</t>
  </si>
  <si>
    <t>Anthracite
and
Bituminous</t>
  </si>
  <si>
    <t>(Qty. in MT)</t>
  </si>
  <si>
    <t>(Qty. in Exajoules)</t>
  </si>
  <si>
    <t>Ecuador</t>
  </si>
  <si>
    <t>Trinidad &amp; Tobago</t>
  </si>
  <si>
    <t>Qatar</t>
  </si>
  <si>
    <t>Republic of Turkiye</t>
  </si>
  <si>
    <t>Democratic People's Republic of Korea</t>
  </si>
  <si>
    <t>Lao People's Democratic Republic</t>
  </si>
  <si>
    <t>Australia &amp; Oceania</t>
  </si>
  <si>
    <t>Lignite</t>
  </si>
  <si>
    <t>(15)</t>
  </si>
  <si>
    <t>n/a not available.</t>
  </si>
  <si>
    <t>Costa Rica</t>
  </si>
  <si>
    <t>Cuba</t>
  </si>
  <si>
    <t>Dominican Republic</t>
  </si>
  <si>
    <t>El Salvador</t>
  </si>
  <si>
    <t>Guatemala</t>
  </si>
  <si>
    <t>Jamaica</t>
  </si>
  <si>
    <t>Panama</t>
  </si>
  <si>
    <t>Paraguay</t>
  </si>
  <si>
    <t>Uruguay</t>
  </si>
  <si>
    <t>Bolivarian Republic of Venezuela</t>
  </si>
  <si>
    <t>Other Non-OECD Americas</t>
  </si>
  <si>
    <t>Kingdom of Eswatini</t>
  </si>
  <si>
    <t>Madagascar</t>
  </si>
  <si>
    <t>Rwanda</t>
  </si>
  <si>
    <t xml:space="preserve">World Total </t>
  </si>
  <si>
    <t>Anthracite &amp; Other Bituminous Coal</t>
  </si>
  <si>
    <t>Sub-
Bituminous Coal</t>
  </si>
  <si>
    <t>Coke Oven Coke</t>
  </si>
  <si>
    <r>
      <rPr>
        <b/>
        <sz val="10"/>
        <rFont val="Arial Narrow"/>
        <family val="2"/>
      </rPr>
      <t>Shares of total and R/P</t>
    </r>
    <r>
      <rPr>
        <sz val="10"/>
        <rFont val="Arial Narrow"/>
        <family val="2"/>
      </rPr>
      <t xml:space="preserve"> ratios are calculated using million tonnes figures.</t>
    </r>
  </si>
  <si>
    <t>Table 11.2 : Trend of Coal Production By major Coal Producing Countries</t>
  </si>
  <si>
    <t xml:space="preserve">                 European Union #</t>
  </si>
  <si>
    <t>Contd…....</t>
  </si>
  <si>
    <t>Other Asia</t>
  </si>
  <si>
    <t>Uganda</t>
  </si>
  <si>
    <t>Other Americas</t>
  </si>
  <si>
    <t>Table 11.1 : World Proved Coal and Lignite Reserves at the End of 2020</t>
  </si>
  <si>
    <r>
      <rPr>
        <b/>
        <sz val="10"/>
        <rFont val="Arial Narrow"/>
        <family val="2"/>
      </rPr>
      <t>Notes:</t>
    </r>
    <r>
      <rPr>
        <sz val="10"/>
        <rFont val="Arial Narrow"/>
        <family val="2"/>
      </rPr>
      <t xml:space="preserve"> Notes: Total proved reserves of coal- Generally taken to be those quantities that geological and engineering information indicates with reasonable certainty can be recovered in the future from known reservoirs under existing economic and operating conditions. The data series for total proved coal reserves does not necessarily meet the definitions, guidelines and practices used for determining proved reserves at company level, for instance as published by the US Securities and Exchange Commission, nor does it necessarily represent the EI’s view of proved reserves by country.</t>
    </r>
  </si>
  <si>
    <r>
      <rPr>
        <b/>
        <sz val="10"/>
        <rFont val="Arial Narrow"/>
        <family val="2"/>
      </rPr>
      <t>Reserves-to-production (R/P) ratio</t>
    </r>
    <r>
      <rPr>
        <sz val="10"/>
        <rFont val="Arial Narrow"/>
        <family val="2"/>
      </rPr>
      <t xml:space="preserve"> -   If the reserves remaining at the end of any year are divided by the production in that year, the result is the length of time that those remaining reserves would last if production were to continue at that rate.</t>
    </r>
  </si>
  <si>
    <r>
      <rPr>
        <b/>
        <sz val="10"/>
        <rFont val="Arial Narrow"/>
        <family val="2"/>
      </rPr>
      <t>Reserves-to-production (R/P)</t>
    </r>
    <r>
      <rPr>
        <sz val="10"/>
        <rFont val="Arial Narrow"/>
        <family val="2"/>
      </rPr>
      <t xml:space="preserve"> are calculated excluding other solid fuels in reserves and production.</t>
    </r>
  </si>
  <si>
    <r>
      <rPr>
        <b/>
        <sz val="10"/>
        <rFont val="Arial Narrow"/>
        <family val="2"/>
      </rPr>
      <t>Source:</t>
    </r>
    <r>
      <rPr>
        <sz val="10"/>
        <rFont val="Arial Narrow"/>
        <family val="2"/>
      </rPr>
      <t xml:space="preserve"> Source: statistics are taken from national statistical agencies, international organizations, and other proprietary sources. Includes data from Federal Institute for Geosciences and Natural Resources (BGR) Energy Study 2021.</t>
    </r>
  </si>
  <si>
    <t>Change
2024
over
2023</t>
  </si>
  <si>
    <t>2024 Share of Total</t>
  </si>
  <si>
    <t>Average Growth Rate Per Annum 2014-24</t>
  </si>
  <si>
    <t xml:space="preserve"> * Commercial solid fuels only, i.e. bituminous coal and anthracite (hard coal), and lignite and brown (sub-bituminous) coal, and other commercial solid fuels. Includes coal produced for Coal-to-Liquids and Coal-to-Gas transformations.</t>
  </si>
  <si>
    <t xml:space="preserve"> ^ Less than 0.05.</t>
  </si>
  <si>
    <t xml:space="preserve"> ♦ Less than 0.05%</t>
  </si>
  <si>
    <t xml:space="preserve"> n/a not available.</t>
  </si>
  <si>
    <t xml:space="preserve"> # Excludes Estonia, Latvia and Lithuania prior to 1985 and Croatia and Slovenia prior to 1990.</t>
  </si>
  <si>
    <t>Notes: Annual changes and shares of total are calculated using million tonnes figures. Growth rates are adjusted for leap years.</t>
  </si>
  <si>
    <t xml:space="preserve"> * Commercial solid fuels only, i.e. bituminous coal and anthracite (hard coal), and lignite and brown (sub-bituminous) coal, and other commercial solid fuels. </t>
  </si>
  <si>
    <t>Excludes coal converted to liquid or gaseous fuels, but includes coal consumed in transformation processes.</t>
  </si>
  <si>
    <t xml:space="preserve"> ^ Less than 0.005.</t>
  </si>
  <si>
    <t xml:space="preserve"> #  Excludes Estonia, Latvia and Lithuania prior to 1985 and Croatia and Slovenia prior to 1990.</t>
  </si>
  <si>
    <t>Notes:  Differences between these consumption figures and the world production statistics are accounted for by stock changes, and unadvoidable disparities in the definition, measurement or conversion of coal supply and demand data.</t>
  </si>
  <si>
    <t>Annual changes and share of total are calculated using exajoules figures. Growth rates are adjusted for leap years.</t>
  </si>
  <si>
    <t>♦ Less than 0.05%</t>
  </si>
  <si>
    <t>Table 11.4 : Trend of  World Coal Prices upto 2024</t>
  </si>
  <si>
    <r>
      <t>United States</t>
    </r>
    <r>
      <rPr>
        <b/>
        <vertAlign val="superscript"/>
        <sz val="10"/>
        <color theme="0"/>
        <rFont val="Arial Narrow"/>
        <family val="2"/>
      </rPr>
      <t>1</t>
    </r>
  </si>
  <si>
    <r>
      <t>Colombia</t>
    </r>
    <r>
      <rPr>
        <b/>
        <vertAlign val="superscript"/>
        <sz val="10"/>
        <color theme="0"/>
        <rFont val="Arial Narrow"/>
        <family val="2"/>
      </rPr>
      <t>2</t>
    </r>
  </si>
  <si>
    <r>
      <t>Northwest Europe</t>
    </r>
    <r>
      <rPr>
        <b/>
        <vertAlign val="superscript"/>
        <sz val="10"/>
        <color theme="0"/>
        <rFont val="Arial Narrow"/>
        <family val="2"/>
      </rPr>
      <t>3</t>
    </r>
  </si>
  <si>
    <r>
      <t>South Africa</t>
    </r>
    <r>
      <rPr>
        <b/>
        <vertAlign val="superscript"/>
        <sz val="10"/>
        <color theme="0"/>
        <rFont val="Arial Narrow"/>
        <family val="2"/>
      </rPr>
      <t>4</t>
    </r>
  </si>
  <si>
    <r>
      <t>Indonesia</t>
    </r>
    <r>
      <rPr>
        <b/>
        <vertAlign val="superscript"/>
        <sz val="10"/>
        <color theme="0"/>
        <rFont val="Arial Narrow"/>
        <family val="2"/>
      </rPr>
      <t>5</t>
    </r>
  </si>
  <si>
    <r>
      <t>South China</t>
    </r>
    <r>
      <rPr>
        <b/>
        <vertAlign val="superscript"/>
        <sz val="10"/>
        <color theme="0"/>
        <rFont val="Arial Narrow"/>
        <family val="2"/>
      </rPr>
      <t>6</t>
    </r>
  </si>
  <si>
    <r>
      <t>Japan</t>
    </r>
    <r>
      <rPr>
        <b/>
        <vertAlign val="superscript"/>
        <sz val="10"/>
        <color theme="0"/>
        <rFont val="Arial Narrow"/>
        <family val="2"/>
      </rPr>
      <t>7</t>
    </r>
  </si>
  <si>
    <r>
      <t xml:space="preserve"> Australia</t>
    </r>
    <r>
      <rPr>
        <b/>
        <vertAlign val="superscript"/>
        <sz val="10"/>
        <color theme="0"/>
        <rFont val="Arial Narrow"/>
        <family val="2"/>
      </rPr>
      <t>8</t>
    </r>
  </si>
  <si>
    <r>
      <rPr>
        <vertAlign val="superscript"/>
        <sz val="8"/>
        <rFont val="Arial"/>
        <family val="2"/>
      </rPr>
      <t>1</t>
    </r>
    <r>
      <rPr>
        <sz val="8"/>
        <rFont val="Arial"/>
        <family val="2"/>
      </rPr>
      <t>Source: S&amp;P Global Commodity Insights, ©2025 by S&amp;P Global Inc. Prices are for CAPP 12,500 Btu, 1.2 SO</t>
    </r>
    <r>
      <rPr>
        <vertAlign val="subscript"/>
        <sz val="8"/>
        <rFont val="Arial"/>
        <family val="2"/>
      </rPr>
      <t>2</t>
    </r>
    <r>
      <rPr>
        <sz val="8"/>
        <rFont val="Arial"/>
        <family val="2"/>
      </rPr>
      <t xml:space="preserve"> coal, FOB to 2023. From 2024, NAPP FOB Baltimore 6,900 kcal/kg NAR)</t>
    </r>
  </si>
  <si>
    <r>
      <rPr>
        <vertAlign val="superscript"/>
        <sz val="8"/>
        <color theme="1"/>
        <rFont val="Arial"/>
        <family val="2"/>
      </rPr>
      <t>2</t>
    </r>
    <r>
      <rPr>
        <sz val="8"/>
        <color theme="1"/>
        <rFont val="Arial"/>
        <family val="2"/>
      </rPr>
      <t>Source: S&amp;P Global Commodity Insights, ©2025 by S&amp;P Global Inc 6,000 kcal/kg NAR FOB</t>
    </r>
  </si>
  <si>
    <r>
      <rPr>
        <vertAlign val="superscript"/>
        <sz val="8"/>
        <rFont val="Arial"/>
        <family val="2"/>
      </rPr>
      <t>3</t>
    </r>
    <r>
      <rPr>
        <sz val="8"/>
        <rFont val="Arial"/>
        <family val="2"/>
      </rPr>
      <t>Source: IHS Northwest Europe prices for 1990-2000 average monthly marker prices, 2001-2018 average weekly prices. From 2019, monthly average of S&amp;P Global Commodity Insights, ©2025 by S&amp;P Global Inc Thermal Coal CIF ARA 6,000 kcal/kg NAR</t>
    </r>
  </si>
  <si>
    <r>
      <rPr>
        <vertAlign val="superscript"/>
        <sz val="8"/>
        <color theme="1"/>
        <rFont val="Arial"/>
        <family val="2"/>
      </rPr>
      <t>4</t>
    </r>
    <r>
      <rPr>
        <sz val="8"/>
        <color theme="1"/>
        <rFont val="Arial"/>
        <family val="2"/>
      </rPr>
      <t>Source: S&amp;P Global Commodity Insights, ©2025 by S&amp;P Global Inc FOB Richards Bay 5500 kcal/kg NAR 7-45 Day $/mt</t>
    </r>
  </si>
  <si>
    <r>
      <rPr>
        <vertAlign val="superscript"/>
        <sz val="8"/>
        <color theme="1"/>
        <rFont val="Arial"/>
        <family val="2"/>
      </rPr>
      <t>5</t>
    </r>
    <r>
      <rPr>
        <sz val="8"/>
        <color theme="1"/>
        <rFont val="Arial"/>
        <family val="2"/>
      </rPr>
      <t>Source: S&amp;P Global Commodity Insights, ©2025 by S&amp;P Global Inc FOB Kalimantan 5,000 kcal/kg GAR</t>
    </r>
  </si>
  <si>
    <r>
      <rPr>
        <vertAlign val="superscript"/>
        <sz val="8"/>
        <rFont val="Arial"/>
        <family val="2"/>
      </rPr>
      <t>6</t>
    </r>
    <r>
      <rPr>
        <sz val="8"/>
        <rFont val="Arial"/>
        <family val="2"/>
      </rPr>
      <t>South China prices are the average monthly price for 2000-2005, weekly prices 2006 -2018, from 2019 monthly average of S&amp;P Global Commodity Insights, ©2025 by S&amp;P Global Inc CFR South China 5,500 kilocalories per kilogram NAR.</t>
    </r>
  </si>
  <si>
    <r>
      <rPr>
        <vertAlign val="superscript"/>
        <sz val="8"/>
        <rFont val="Arial"/>
        <family val="2"/>
      </rPr>
      <t>7</t>
    </r>
    <r>
      <rPr>
        <sz val="8"/>
        <rFont val="Arial"/>
        <family val="2"/>
      </rPr>
      <t>Source: 2001-2018 IHS Japan prices basis = 6,000 kilocalories per kilogram NAR CIF. From 2019, monthly average of S&amp;P Global Commodity Insights, ©2025 by S&amp;P Global Inc NEAT 5,750 kcal/kg NAR</t>
    </r>
  </si>
  <si>
    <r>
      <rPr>
        <vertAlign val="superscript"/>
        <sz val="8"/>
        <color theme="1"/>
        <rFont val="Arial"/>
        <family val="2"/>
      </rPr>
      <t>8</t>
    </r>
    <r>
      <rPr>
        <sz val="8"/>
        <color theme="1"/>
        <rFont val="Arial"/>
        <family val="2"/>
      </rPr>
      <t>Source: S&amp;P Global Commodity Insights, ©2025 by S&amp;P Global Inc FOB Newcastle High Ash 5500 kcal/kg NAR 7-45 Day $/mt</t>
    </r>
  </si>
  <si>
    <r>
      <rPr>
        <vertAlign val="superscript"/>
        <sz val="8"/>
        <color theme="1"/>
        <rFont val="Arial"/>
        <family val="2"/>
      </rPr>
      <t>9</t>
    </r>
    <r>
      <rPr>
        <sz val="8"/>
        <color theme="1"/>
        <rFont val="Arial"/>
        <family val="2"/>
      </rPr>
      <t>Source: S&amp;P Global Commodity Insights, ©2025 by S&amp;P Global Inc Uranium U3O8 Spot Canada Mo01 $/lb</t>
    </r>
  </si>
  <si>
    <t>Note:  NAPP = North Appalachian, CIF = cost+insurance+freight (average prices); FOB = Free on Board, NAR = Net As Received, CFR = Cost+Freight</t>
  </si>
  <si>
    <t>Table 11.5 : Production of Coal, Coke and Lignite by major Coal Producing Countries during 2023 &amp; 2024 p</t>
  </si>
  <si>
    <t>2024 p</t>
  </si>
  <si>
    <t>Table 11.6 : Import of Coal, Coke and Lignite by major Coal Importing Countries during 2023 &amp; 2024 p</t>
  </si>
  <si>
    <t>Honduras</t>
  </si>
  <si>
    <t>Table 11.7 : Export of Coal, Coke and Lignite by major Exporting Countries During 2023 &amp; 2024 p</t>
  </si>
  <si>
    <t/>
  </si>
  <si>
    <t>Table 11.8 : Domestic Supply of Coal, Coke and Lignite by major Countries during 2023 &amp; 2024 p</t>
  </si>
  <si>
    <t>Table 11.3 : Coal Consumption  in major Coal Consuming Countries of the World</t>
  </si>
  <si>
    <t xml:space="preserve">  ♦ Less than 0.05%.</t>
  </si>
  <si>
    <t>Source:International Energy Agency &amp; BP Stats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</si>
</sst>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0"/>
    <numFmt numFmtId="165" formatCode="0.0%"/>
    <numFmt numFmtId="166" formatCode="[&lt;-0.0005]\-0.0%;[&gt;0.0005]0.0%;#\♦"/>
    <numFmt numFmtId="167" formatCode="0.000"/>
    <numFmt numFmtId="168" formatCode="0.00000"/>
    <numFmt numFmtId="169" formatCode="[&gt;=0.05]0;[=0]\-;\^"/>
    <numFmt numFmtId="170" formatCode="[&lt;=500]0;[=0]\-;&quot;*&quot;"/>
    <numFmt numFmtId="171" formatCode="[&gt;0.05]0.0;[=0]\-;\^"/>
    <numFmt numFmtId="172" formatCode="[&gt;0.005]0.00;[=0]\-;\^"/>
    <numFmt numFmtId="173" formatCode="_-* #,##0.00_-;\-* #,##0.00_-;_-* &quot;-&quot;??_-;_-@_-"/>
    <numFmt numFmtId="174" formatCode="#,##0.00;\-#,##0.00;&quot;&quot;"/>
    <numFmt numFmtId="175" formatCode="#,##0.000_ ;\-#,##0.000\ "/>
    <numFmt numFmtId="176" formatCode="#,##0.000;\-#,##0.000;&quot;&quot;"/>
    <numFmt numFmtId="177" formatCode="0.00_ ;\-0.00\ "/>
  </numFmts>
  <fonts count="42">
    <font>
      <sz val="10"/>
      <name val="Arial"/>
    </font>
    <font>
      <sz val="8"/>
      <name val="Arial"/>
      <family val="2"/>
    </font>
    <font>
      <sz val="10"/>
      <name val="Arial"/>
      <family val="2"/>
    </font>
    <font>
      <b/>
      <sz val="11"/>
      <name val="Helvetica Narrow"/>
      <family val="2"/>
    </font>
    <font>
      <sz val="11"/>
      <name val="Helvetica Narrow"/>
      <family val="2"/>
    </font>
    <font>
      <b/>
      <sz val="10"/>
      <name val="Arial"/>
      <family val="2"/>
    </font>
    <font>
      <sz val="10.5"/>
      <name val="Helvetica Narrow"/>
      <family val="2"/>
    </font>
    <font>
      <b/>
      <sz val="10.5"/>
      <name val="Helvetica Narrow"/>
      <family val="2"/>
    </font>
    <font>
      <b/>
      <sz val="11"/>
      <name val="Arial Narrow"/>
      <family val="2"/>
    </font>
    <font>
      <sz val="10"/>
      <name val="Arial Narrow"/>
      <family val="2"/>
    </font>
    <font>
      <b/>
      <sz val="10"/>
      <name val="Arial Narrow"/>
      <family val="2"/>
    </font>
    <font>
      <sz val="11"/>
      <color theme="1"/>
      <name val="Calibri"/>
      <family val="2"/>
      <scheme val="minor"/>
    </font>
    <font>
      <b/>
      <sz val="11"/>
      <color rgb="FF0000FF"/>
      <name val="Helvetica Narrow"/>
      <family val="2"/>
    </font>
    <font>
      <b/>
      <sz val="12"/>
      <name val="Arial Narrow"/>
      <family val="2"/>
    </font>
    <font>
      <sz val="11"/>
      <name val="Arial Narrow"/>
      <family val="2"/>
    </font>
    <font>
      <vertAlign val="superscript"/>
      <sz val="8"/>
      <name val="Arial"/>
      <family val="2"/>
    </font>
    <font>
      <b/>
      <sz val="8"/>
      <name val="Arial"/>
      <family val="2"/>
    </font>
    <font>
      <b/>
      <sz val="10"/>
      <color theme="0"/>
      <name val="Arial Narrow"/>
      <family val="2"/>
    </font>
    <font>
      <b/>
      <sz val="9"/>
      <color theme="0"/>
      <name val="Arial Narrow"/>
      <family val="2"/>
    </font>
    <font>
      <u/>
      <sz val="8"/>
      <color indexed="12"/>
      <name val="Arial"/>
      <family val="2"/>
    </font>
    <font>
      <u/>
      <sz val="11"/>
      <color theme="10"/>
      <name val="Calibri"/>
      <family val="2"/>
      <scheme val="minor"/>
    </font>
    <font>
      <sz val="7"/>
      <name val="Arial"/>
      <family val="2"/>
    </font>
    <font>
      <sz val="11"/>
      <name val="Calibri"/>
      <family val="2"/>
    </font>
    <font>
      <sz val="12"/>
      <color theme="1"/>
      <name val="Calibri"/>
      <family val="2"/>
      <scheme val="minor"/>
    </font>
    <font>
      <sz val="10"/>
      <name val="Geneva"/>
    </font>
    <font>
      <sz val="11"/>
      <color indexed="8"/>
      <name val="Calibri"/>
      <family val="2"/>
    </font>
    <font>
      <sz val="8"/>
      <name val="Arial"/>
      <family val="2"/>
    </font>
    <font>
      <b/>
      <sz val="8.5"/>
      <color indexed="50"/>
      <name val="Arial"/>
      <family val="2"/>
    </font>
    <font>
      <sz val="6"/>
      <name val="Arial"/>
      <family val="2"/>
    </font>
    <font>
      <sz val="6.5"/>
      <name val="Arial"/>
      <family val="2"/>
    </font>
    <font>
      <sz val="9"/>
      <name val="Geneva"/>
    </font>
    <font>
      <sz val="14"/>
      <color indexed="50"/>
      <name val="Arial"/>
      <family val="2"/>
    </font>
    <font>
      <b/>
      <sz val="7"/>
      <name val="Arial"/>
      <family val="2"/>
    </font>
    <font>
      <b/>
      <sz val="7"/>
      <color indexed="9"/>
      <name val="Arial"/>
      <family val="2"/>
    </font>
    <font>
      <sz val="7"/>
      <color indexed="8"/>
      <name val="Arial"/>
      <family val="2"/>
    </font>
    <font>
      <u/>
      <sz val="8"/>
      <color theme="10"/>
      <name val="Arial"/>
      <family val="2"/>
    </font>
    <font>
      <sz val="9"/>
      <name val="Arial Narrow"/>
      <family val="2"/>
    </font>
    <font>
      <b/>
      <sz val="9"/>
      <name val="Arial Narrow"/>
      <family val="2"/>
    </font>
    <font>
      <sz val="8"/>
      <color theme="1"/>
      <name val="Arial"/>
      <family val="2"/>
    </font>
    <font>
      <b/>
      <vertAlign val="superscript"/>
      <sz val="10"/>
      <color theme="0"/>
      <name val="Arial Narrow"/>
      <family val="2"/>
    </font>
    <font>
      <vertAlign val="subscript"/>
      <sz val="8"/>
      <name val="Arial"/>
      <family val="2"/>
    </font>
    <font>
      <vertAlign val="superscript"/>
      <sz val="8"/>
      <color theme="1"/>
      <name val="Arial"/>
      <family val="2"/>
    </font>
  </fonts>
  <fills count="7">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rgb="FF0070C0"/>
        <bgColor indexed="64"/>
      </patternFill>
    </fill>
  </fills>
  <borders count="3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bottom style="thin">
        <color indexed="64"/>
      </bottom>
      <diagonal/>
    </border>
    <border>
      <left/>
      <right/>
      <top/>
      <bottom style="thin">
        <color indexed="50"/>
      </bottom>
      <diagonal/>
    </border>
    <border>
      <left style="medium">
        <color indexed="64"/>
      </left>
      <right style="thin">
        <color indexed="64"/>
      </right>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01">
    <xf numFmtId="0" fontId="0" fillId="0" borderId="0"/>
    <xf numFmtId="0" fontId="11" fillId="0" borderId="0"/>
    <xf numFmtId="0" fontId="2" fillId="0" borderId="0"/>
    <xf numFmtId="0" fontId="1" fillId="0" borderId="0" applyFill="0" applyBorder="0"/>
    <xf numFmtId="0" fontId="11" fillId="0" borderId="0"/>
    <xf numFmtId="0" fontId="1" fillId="0" borderId="0" applyFill="0" applyBorder="0"/>
    <xf numFmtId="0" fontId="1" fillId="0" borderId="0" applyFill="0" applyBorder="0"/>
    <xf numFmtId="173" fontId="11" fillId="0" borderId="0" applyFont="0" applyFill="0" applyBorder="0" applyAlignment="0" applyProtection="0"/>
    <xf numFmtId="9" fontId="11" fillId="0" borderId="0" applyFont="0" applyFill="0" applyBorder="0" applyAlignment="0" applyProtection="0"/>
    <xf numFmtId="0" fontId="20" fillId="0" borderId="0" applyNumberFormat="0" applyFill="0" applyBorder="0" applyAlignment="0" applyProtection="0"/>
    <xf numFmtId="0" fontId="11" fillId="0" borderId="0"/>
    <xf numFmtId="0" fontId="1" fillId="0" borderId="0" applyFill="0" applyBorder="0"/>
    <xf numFmtId="0" fontId="1" fillId="0" borderId="0" applyFill="0" applyBorder="0"/>
    <xf numFmtId="0" fontId="23" fillId="0" borderId="0"/>
    <xf numFmtId="0" fontId="11" fillId="0" borderId="0"/>
    <xf numFmtId="0" fontId="19" fillId="0" borderId="0" applyNumberFormat="0" applyFill="0" applyBorder="0" applyAlignment="0" applyProtection="0">
      <alignment vertical="top"/>
      <protection locked="0"/>
    </xf>
    <xf numFmtId="0" fontId="2" fillId="0" borderId="0"/>
    <xf numFmtId="9" fontId="1" fillId="0" borderId="0" applyFont="0" applyFill="0" applyBorder="0" applyAlignment="0" applyProtection="0"/>
    <xf numFmtId="0" fontId="5" fillId="0" borderId="0"/>
    <xf numFmtId="0" fontId="24" fillId="0" borderId="0"/>
    <xf numFmtId="173" fontId="25" fillId="0" borderId="0" applyFont="0" applyFill="0" applyBorder="0" applyAlignment="0" applyProtection="0"/>
    <xf numFmtId="0" fontId="11" fillId="0" borderId="0"/>
    <xf numFmtId="0" fontId="27" fillId="0" borderId="0"/>
    <xf numFmtId="0" fontId="28" fillId="0" borderId="0">
      <alignment horizontal="right"/>
    </xf>
    <xf numFmtId="0" fontId="1" fillId="0" borderId="0" applyFill="0" applyBorder="0"/>
    <xf numFmtId="0" fontId="21" fillId="0" borderId="0" applyAlignment="0">
      <alignment horizontal="left"/>
    </xf>
    <xf numFmtId="0" fontId="21" fillId="0" borderId="0">
      <alignment horizontal="right"/>
    </xf>
    <xf numFmtId="165" fontId="21" fillId="0" borderId="0">
      <alignment horizontal="right"/>
    </xf>
    <xf numFmtId="0" fontId="1" fillId="0" borderId="0" applyFill="0" applyBorder="0"/>
    <xf numFmtId="9" fontId="11" fillId="0" borderId="0" applyFont="0" applyFill="0" applyBorder="0" applyAlignment="0" applyProtection="0"/>
    <xf numFmtId="0" fontId="29" fillId="0" borderId="0"/>
    <xf numFmtId="0" fontId="1" fillId="0" borderId="0" applyFill="0" applyBorder="0"/>
    <xf numFmtId="165" fontId="30" fillId="0" borderId="0" applyFont="0" applyFill="0" applyBorder="0" applyAlignment="0" applyProtection="0"/>
    <xf numFmtId="0" fontId="31" fillId="0" borderId="0"/>
    <xf numFmtId="0" fontId="5" fillId="0" borderId="0"/>
    <xf numFmtId="0" fontId="32" fillId="0" borderId="32" applyNumberFormat="0" applyAlignment="0"/>
    <xf numFmtId="0" fontId="33" fillId="0" borderId="0"/>
    <xf numFmtId="0" fontId="1" fillId="0" borderId="0" applyFill="0" applyBorder="0"/>
    <xf numFmtId="173" fontId="11" fillId="0" borderId="0" applyFont="0" applyFill="0" applyBorder="0" applyAlignment="0" applyProtection="0"/>
    <xf numFmtId="173" fontId="25" fillId="0" borderId="0" applyFont="0" applyFill="0" applyBorder="0" applyAlignment="0" applyProtection="0"/>
    <xf numFmtId="0" fontId="1" fillId="0" borderId="0" applyFill="0" applyBorder="0"/>
    <xf numFmtId="0" fontId="1" fillId="0" borderId="0" applyFill="0" applyBorder="0"/>
    <xf numFmtId="164" fontId="34" fillId="0" borderId="0">
      <alignment horizontal="right"/>
    </xf>
    <xf numFmtId="0" fontId="11" fillId="0" borderId="0"/>
    <xf numFmtId="0" fontId="35" fillId="0" borderId="0" applyNumberFormat="0" applyFill="0" applyBorder="0" applyAlignment="0" applyProtection="0"/>
    <xf numFmtId="0" fontId="11" fillId="0" borderId="0"/>
    <xf numFmtId="0" fontId="11" fillId="0" borderId="0"/>
    <xf numFmtId="173"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173"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173"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22" fillId="0" borderId="0"/>
    <xf numFmtId="0" fontId="22" fillId="0" borderId="0"/>
    <xf numFmtId="0" fontId="20" fillId="0" borderId="0" applyNumberFormat="0" applyFill="0" applyBorder="0" applyAlignment="0" applyProtection="0"/>
    <xf numFmtId="173" fontId="11" fillId="0" borderId="0" applyFont="0" applyFill="0" applyBorder="0" applyAlignment="0" applyProtection="0"/>
    <xf numFmtId="0" fontId="11" fillId="0" borderId="0"/>
    <xf numFmtId="0" fontId="35" fillId="0" borderId="0" applyNumberFormat="0" applyFill="0" applyBorder="0" applyAlignment="0" applyProtection="0"/>
    <xf numFmtId="0" fontId="11" fillId="0" borderId="0"/>
    <xf numFmtId="0" fontId="11" fillId="0" borderId="0"/>
    <xf numFmtId="0" fontId="11" fillId="0" borderId="0"/>
    <xf numFmtId="9" fontId="11" fillId="0" borderId="0" applyFont="0" applyFill="0" applyBorder="0" applyAlignment="0" applyProtection="0"/>
    <xf numFmtId="173" fontId="11" fillId="0" borderId="0" applyFont="0" applyFill="0" applyBorder="0" applyAlignment="0" applyProtection="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173" fontId="11" fillId="0" borderId="0" applyFont="0" applyFill="0" applyBorder="0" applyAlignment="0" applyProtection="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17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173"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26" fillId="0" borderId="0" applyFill="0" applyBorder="0"/>
    <xf numFmtId="9" fontId="11" fillId="0" borderId="0" applyFont="0" applyFill="0" applyBorder="0" applyAlignment="0" applyProtection="0"/>
    <xf numFmtId="0" fontId="11" fillId="0" borderId="0"/>
    <xf numFmtId="173"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cellStyleXfs>
  <cellXfs count="257">
    <xf numFmtId="0" fontId="0" fillId="0" borderId="0" xfId="0"/>
    <xf numFmtId="0" fontId="12" fillId="0" borderId="0" xfId="5" quotePrefix="1" applyFont="1" applyFill="1" applyAlignment="1">
      <alignment horizontal="left" vertical="center"/>
    </xf>
    <xf numFmtId="0" fontId="3" fillId="0" borderId="0" xfId="5" applyFont="1" applyAlignment="1">
      <alignment horizontal="right" vertical="center"/>
    </xf>
    <xf numFmtId="0" fontId="4" fillId="0" borderId="0" xfId="5" applyFont="1" applyBorder="1" applyAlignment="1">
      <alignment horizontal="right" vertical="center"/>
    </xf>
    <xf numFmtId="0" fontId="4" fillId="0" borderId="0" xfId="0" applyFont="1" applyAlignment="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4" fillId="2" borderId="1" xfId="0" applyFont="1" applyFill="1" applyBorder="1" applyAlignment="1">
      <alignment horizontal="left" vertical="center"/>
    </xf>
    <xf numFmtId="0" fontId="4"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4" fillId="2" borderId="2" xfId="0" applyFont="1" applyFill="1" applyBorder="1" applyAlignment="1">
      <alignment vertical="center"/>
    </xf>
    <xf numFmtId="0" fontId="4" fillId="0" borderId="0" xfId="0" applyFont="1"/>
    <xf numFmtId="1" fontId="3" fillId="3" borderId="2" xfId="0" applyNumberFormat="1" applyFont="1" applyFill="1" applyBorder="1" applyAlignment="1">
      <alignment horizontal="right" vertical="center"/>
    </xf>
    <xf numFmtId="0" fontId="4" fillId="0" borderId="3" xfId="0" applyFont="1" applyBorder="1" applyAlignment="1">
      <alignment vertical="center"/>
    </xf>
    <xf numFmtId="0" fontId="4" fillId="0" borderId="4" xfId="0" applyFont="1" applyBorder="1" applyAlignment="1">
      <alignment vertical="center"/>
    </xf>
    <xf numFmtId="169" fontId="4" fillId="0" borderId="5" xfId="0" applyNumberFormat="1" applyFont="1" applyBorder="1" applyAlignment="1">
      <alignment vertical="center"/>
    </xf>
    <xf numFmtId="169" fontId="4" fillId="0" borderId="6" xfId="0" applyNumberFormat="1" applyFont="1" applyBorder="1" applyAlignment="1">
      <alignment vertical="center"/>
    </xf>
    <xf numFmtId="169" fontId="3" fillId="3" borderId="2" xfId="0" applyNumberFormat="1" applyFont="1" applyFill="1" applyBorder="1" applyAlignment="1">
      <alignment vertical="center"/>
    </xf>
    <xf numFmtId="0" fontId="4" fillId="0" borderId="7" xfId="0" applyFont="1" applyBorder="1" applyAlignment="1">
      <alignment vertical="center"/>
    </xf>
    <xf numFmtId="169" fontId="4" fillId="0" borderId="8" xfId="0" applyNumberFormat="1" applyFont="1" applyBorder="1" applyAlignment="1">
      <alignment vertical="center"/>
    </xf>
    <xf numFmtId="0" fontId="4" fillId="0" borderId="9" xfId="0" applyFont="1" applyBorder="1" applyAlignment="1">
      <alignment vertical="center"/>
    </xf>
    <xf numFmtId="169" fontId="4" fillId="0" borderId="10" xfId="0" applyNumberFormat="1" applyFont="1" applyBorder="1" applyAlignment="1">
      <alignment vertical="center"/>
    </xf>
    <xf numFmtId="169" fontId="4" fillId="0" borderId="0" xfId="0" applyNumberFormat="1" applyFont="1" applyAlignment="1">
      <alignment vertical="center"/>
    </xf>
    <xf numFmtId="10" fontId="4" fillId="0" borderId="11" xfId="0" applyNumberFormat="1" applyFont="1" applyBorder="1" applyAlignment="1">
      <alignment vertical="center"/>
    </xf>
    <xf numFmtId="10" fontId="4" fillId="2" borderId="2" xfId="0" applyNumberFormat="1" applyFont="1" applyFill="1" applyBorder="1" applyAlignment="1">
      <alignment horizontal="center" vertical="center" wrapText="1"/>
    </xf>
    <xf numFmtId="0" fontId="2" fillId="0" borderId="0" xfId="0" applyFont="1"/>
    <xf numFmtId="10" fontId="4" fillId="3" borderId="2" xfId="0" applyNumberFormat="1" applyFont="1" applyFill="1" applyBorder="1" applyAlignment="1">
      <alignment vertical="center"/>
    </xf>
    <xf numFmtId="0" fontId="4" fillId="2" borderId="2" xfId="0" applyFont="1" applyFill="1" applyBorder="1" applyAlignment="1">
      <alignment vertical="center" wrapText="1"/>
    </xf>
    <xf numFmtId="0" fontId="3" fillId="2" borderId="2" xfId="0" applyFont="1" applyFill="1" applyBorder="1" applyAlignment="1">
      <alignment horizontal="right" vertical="center" wrapText="1"/>
    </xf>
    <xf numFmtId="0" fontId="4" fillId="2" borderId="2" xfId="0" applyFont="1" applyFill="1" applyBorder="1" applyAlignment="1">
      <alignment horizontal="right" vertical="center" wrapText="1"/>
    </xf>
    <xf numFmtId="0" fontId="4" fillId="0" borderId="2" xfId="0" applyFont="1" applyBorder="1"/>
    <xf numFmtId="1" fontId="4" fillId="0" borderId="2" xfId="0" applyNumberFormat="1" applyFont="1" applyBorder="1"/>
    <xf numFmtId="0" fontId="3" fillId="3" borderId="2" xfId="0" applyFont="1" applyFill="1" applyBorder="1"/>
    <xf numFmtId="1" fontId="3" fillId="3" borderId="2" xfId="0" applyNumberFormat="1" applyFont="1" applyFill="1" applyBorder="1"/>
    <xf numFmtId="1" fontId="3" fillId="0" borderId="2" xfId="0" applyNumberFormat="1" applyFont="1" applyBorder="1"/>
    <xf numFmtId="0" fontId="3" fillId="3" borderId="2" xfId="0" applyFont="1" applyFill="1" applyBorder="1" applyAlignment="1">
      <alignment vertical="center"/>
    </xf>
    <xf numFmtId="10" fontId="3" fillId="3" borderId="2" xfId="0" applyNumberFormat="1" applyFont="1" applyFill="1" applyBorder="1" applyAlignment="1">
      <alignment vertical="center"/>
    </xf>
    <xf numFmtId="0" fontId="3" fillId="0" borderId="0" xfId="0" applyFont="1" applyAlignment="1">
      <alignment horizontal="right" vertical="center" wrapText="1"/>
    </xf>
    <xf numFmtId="1" fontId="4" fillId="0" borderId="0" xfId="0" applyNumberFormat="1" applyFont="1"/>
    <xf numFmtId="1" fontId="3" fillId="0" borderId="0" xfId="0" applyNumberFormat="1" applyFont="1"/>
    <xf numFmtId="10" fontId="4" fillId="0" borderId="2" xfId="0" applyNumberFormat="1" applyFont="1" applyBorder="1" applyAlignment="1">
      <alignment vertical="center"/>
    </xf>
    <xf numFmtId="0" fontId="5" fillId="0" borderId="0" xfId="0" applyFont="1"/>
    <xf numFmtId="0" fontId="3" fillId="0" borderId="0" xfId="0" applyFont="1" applyAlignment="1">
      <alignment horizontal="left" vertical="center"/>
    </xf>
    <xf numFmtId="0" fontId="4" fillId="2" borderId="2" xfId="0" applyFont="1" applyFill="1" applyBorder="1" applyAlignment="1" applyProtection="1">
      <alignment horizontal="center" vertical="center" wrapText="1"/>
      <protection locked="0"/>
    </xf>
    <xf numFmtId="0" fontId="4" fillId="0" borderId="2" xfId="0" applyFont="1" applyBorder="1" applyAlignment="1">
      <alignment vertical="center" wrapText="1"/>
    </xf>
    <xf numFmtId="1" fontId="4" fillId="0" borderId="2" xfId="0" applyNumberFormat="1" applyFont="1" applyBorder="1" applyAlignment="1">
      <alignment horizontal="right" vertical="center"/>
    </xf>
    <xf numFmtId="0" fontId="3" fillId="3" borderId="2" xfId="0" applyFont="1" applyFill="1" applyBorder="1" applyAlignment="1">
      <alignment vertical="center" wrapText="1"/>
    </xf>
    <xf numFmtId="0" fontId="6" fillId="0" borderId="2" xfId="0" applyFont="1" applyBorder="1" applyAlignment="1">
      <alignment vertical="center" wrapText="1"/>
    </xf>
    <xf numFmtId="1" fontId="6" fillId="0" borderId="2" xfId="0" applyNumberFormat="1" applyFont="1" applyBorder="1" applyAlignment="1">
      <alignment horizontal="right" vertical="center"/>
    </xf>
    <xf numFmtId="1" fontId="7" fillId="0" borderId="2" xfId="0" applyNumberFormat="1" applyFont="1" applyBorder="1" applyAlignment="1">
      <alignment horizontal="right" vertical="center"/>
    </xf>
    <xf numFmtId="0" fontId="7" fillId="3" borderId="12" xfId="0" applyFont="1" applyFill="1" applyBorder="1" applyAlignment="1">
      <alignment vertical="center" wrapText="1"/>
    </xf>
    <xf numFmtId="1" fontId="7" fillId="3" borderId="13" xfId="0" applyNumberFormat="1" applyFont="1" applyFill="1" applyBorder="1" applyAlignment="1">
      <alignment horizontal="right" vertical="center"/>
    </xf>
    <xf numFmtId="0" fontId="9" fillId="0" borderId="0" xfId="0" applyFont="1" applyAlignment="1">
      <alignment vertical="center"/>
    </xf>
    <xf numFmtId="0" fontId="10" fillId="0" borderId="0" xfId="0" applyFont="1" applyAlignment="1">
      <alignment vertical="center"/>
    </xf>
    <xf numFmtId="0" fontId="9" fillId="0" borderId="0" xfId="0" applyFont="1"/>
    <xf numFmtId="168" fontId="9" fillId="0" borderId="0" xfId="0" applyNumberFormat="1" applyFont="1" applyAlignment="1">
      <alignment vertical="center"/>
    </xf>
    <xf numFmtId="0" fontId="9" fillId="0" borderId="0" xfId="0" applyFont="1" applyAlignment="1">
      <alignment horizontal="right" vertical="center"/>
    </xf>
    <xf numFmtId="167" fontId="9" fillId="0" borderId="0" xfId="0" applyNumberFormat="1" applyFont="1"/>
    <xf numFmtId="0" fontId="10" fillId="0" borderId="0" xfId="0" applyFont="1" applyAlignment="1">
      <alignment horizontal="right" vertical="center"/>
    </xf>
    <xf numFmtId="169" fontId="10" fillId="0" borderId="2" xfId="3" applyNumberFormat="1" applyFont="1" applyFill="1" applyBorder="1" applyAlignment="1">
      <alignment vertical="center"/>
    </xf>
    <xf numFmtId="166" fontId="10" fillId="0" borderId="2" xfId="3" applyNumberFormat="1" applyFont="1" applyFill="1" applyBorder="1" applyAlignment="1">
      <alignment vertical="center"/>
    </xf>
    <xf numFmtId="170" fontId="10" fillId="0" borderId="2" xfId="3" applyNumberFormat="1" applyFont="1" applyFill="1" applyBorder="1" applyAlignment="1">
      <alignment vertical="center"/>
    </xf>
    <xf numFmtId="0" fontId="2" fillId="0" borderId="18" xfId="0" applyFont="1" applyBorder="1"/>
    <xf numFmtId="0" fontId="2" fillId="0" borderId="19" xfId="0" applyFont="1" applyBorder="1"/>
    <xf numFmtId="167" fontId="9" fillId="0" borderId="0" xfId="0" applyNumberFormat="1" applyFont="1" applyAlignment="1">
      <alignment vertical="center"/>
    </xf>
    <xf numFmtId="167" fontId="9" fillId="0" borderId="0" xfId="0" applyNumberFormat="1" applyFont="1" applyAlignment="1">
      <alignment horizontal="right" vertical="center"/>
    </xf>
    <xf numFmtId="0" fontId="14" fillId="0" borderId="0" xfId="6" applyFont="1" applyFill="1" applyAlignment="1">
      <alignment vertical="center"/>
    </xf>
    <xf numFmtId="0" fontId="14" fillId="0" borderId="0" xfId="0" applyFont="1" applyAlignment="1">
      <alignment horizontal="center" vertical="center"/>
    </xf>
    <xf numFmtId="0" fontId="14" fillId="0" borderId="0" xfId="0" applyFont="1" applyAlignment="1">
      <alignment vertical="center"/>
    </xf>
    <xf numFmtId="164" fontId="9" fillId="0" borderId="0" xfId="5" applyNumberFormat="1" applyFont="1" applyBorder="1" applyAlignment="1">
      <alignment vertical="center"/>
    </xf>
    <xf numFmtId="0" fontId="9" fillId="0" borderId="16" xfId="3" applyFont="1" applyBorder="1" applyAlignment="1">
      <alignment horizontal="left"/>
    </xf>
    <xf numFmtId="164" fontId="9" fillId="0" borderId="0" xfId="5" applyNumberFormat="1" applyFont="1" applyBorder="1"/>
    <xf numFmtId="0" fontId="9" fillId="0" borderId="0" xfId="3" applyFont="1" applyBorder="1" applyAlignment="1">
      <alignment horizontal="left"/>
    </xf>
    <xf numFmtId="1" fontId="9" fillId="0" borderId="0" xfId="5" applyNumberFormat="1" applyFont="1" applyAlignment="1">
      <alignment horizontal="left" vertical="center"/>
    </xf>
    <xf numFmtId="164" fontId="9" fillId="0" borderId="0" xfId="5" applyNumberFormat="1" applyFont="1" applyAlignment="1">
      <alignment vertical="center"/>
    </xf>
    <xf numFmtId="2" fontId="9" fillId="0" borderId="0" xfId="5" applyNumberFormat="1" applyFont="1" applyBorder="1" applyAlignment="1">
      <alignment vertical="center"/>
    </xf>
    <xf numFmtId="1" fontId="10" fillId="0" borderId="0" xfId="5" applyNumberFormat="1" applyFont="1" applyAlignment="1">
      <alignment horizontal="left" vertical="center"/>
    </xf>
    <xf numFmtId="164" fontId="10" fillId="0" borderId="0" xfId="5" applyNumberFormat="1" applyFont="1" applyAlignment="1">
      <alignment vertical="center"/>
    </xf>
    <xf numFmtId="164" fontId="10" fillId="0" borderId="0" xfId="5" applyNumberFormat="1" applyFont="1" applyAlignment="1">
      <alignment horizontal="left" vertical="center"/>
    </xf>
    <xf numFmtId="164" fontId="9" fillId="0" borderId="0" xfId="5" applyNumberFormat="1" applyFont="1" applyAlignment="1">
      <alignment horizontal="left" vertical="center"/>
    </xf>
    <xf numFmtId="0" fontId="9" fillId="0" borderId="0" xfId="5" applyFont="1" applyAlignment="1">
      <alignment vertical="center"/>
    </xf>
    <xf numFmtId="0" fontId="10" fillId="0" borderId="0" xfId="5" applyFont="1" applyAlignment="1">
      <alignment vertical="center"/>
    </xf>
    <xf numFmtId="164" fontId="9" fillId="0" borderId="0" xfId="5" applyNumberFormat="1" applyFont="1" applyAlignment="1" applyProtection="1">
      <alignment vertical="center"/>
      <protection locked="0"/>
    </xf>
    <xf numFmtId="0" fontId="9" fillId="0" borderId="0" xfId="5" applyFont="1" applyFill="1" applyBorder="1" applyAlignment="1">
      <alignment vertical="center"/>
    </xf>
    <xf numFmtId="164" fontId="9" fillId="0" borderId="0" xfId="5" applyNumberFormat="1" applyFont="1" applyFill="1" applyBorder="1" applyAlignment="1">
      <alignment vertical="center"/>
    </xf>
    <xf numFmtId="0" fontId="9" fillId="0" borderId="0" xfId="5" applyFont="1" applyFill="1" applyAlignment="1">
      <alignment vertical="center"/>
    </xf>
    <xf numFmtId="0" fontId="10" fillId="5" borderId="2" xfId="0" quotePrefix="1" applyFont="1" applyFill="1" applyBorder="1" applyAlignment="1">
      <alignment horizontal="center" vertical="center" wrapText="1"/>
    </xf>
    <xf numFmtId="0" fontId="10" fillId="5" borderId="2" xfId="0" quotePrefix="1" applyFont="1" applyFill="1" applyBorder="1" applyAlignment="1">
      <alignment horizontal="center" vertical="center"/>
    </xf>
    <xf numFmtId="169" fontId="10" fillId="5" borderId="2" xfId="3" applyNumberFormat="1" applyFont="1" applyFill="1" applyBorder="1" applyAlignment="1">
      <alignment vertical="center"/>
    </xf>
    <xf numFmtId="166" fontId="10" fillId="5" borderId="2" xfId="3" applyNumberFormat="1" applyFont="1" applyFill="1" applyBorder="1" applyAlignment="1">
      <alignment vertical="center"/>
    </xf>
    <xf numFmtId="170" fontId="10" fillId="5" borderId="2" xfId="3" applyNumberFormat="1" applyFont="1" applyFill="1" applyBorder="1" applyAlignment="1">
      <alignment vertical="center"/>
    </xf>
    <xf numFmtId="167" fontId="10" fillId="5" borderId="2" xfId="0" quotePrefix="1" applyNumberFormat="1" applyFont="1" applyFill="1" applyBorder="1" applyAlignment="1" applyProtection="1">
      <alignment horizontal="center" vertical="center"/>
      <protection locked="0"/>
    </xf>
    <xf numFmtId="167" fontId="10" fillId="5" borderId="2" xfId="0" applyNumberFormat="1" applyFont="1" applyFill="1" applyBorder="1" applyAlignment="1">
      <alignment vertical="center"/>
    </xf>
    <xf numFmtId="1" fontId="10" fillId="5" borderId="2" xfId="0" quotePrefix="1" applyNumberFormat="1" applyFont="1" applyFill="1" applyBorder="1" applyAlignment="1" applyProtection="1">
      <alignment horizontal="center" vertical="center"/>
      <protection locked="0"/>
    </xf>
    <xf numFmtId="2" fontId="10" fillId="5" borderId="2" xfId="0" quotePrefix="1" applyNumberFormat="1" applyFont="1" applyFill="1" applyBorder="1" applyAlignment="1" applyProtection="1">
      <alignment horizontal="center" vertical="center"/>
      <protection locked="0"/>
    </xf>
    <xf numFmtId="1" fontId="10" fillId="5" borderId="2" xfId="0" quotePrefix="1" applyNumberFormat="1" applyFont="1" applyFill="1" applyBorder="1" applyAlignment="1" applyProtection="1">
      <alignment horizontal="center" vertical="center" wrapText="1"/>
      <protection locked="0"/>
    </xf>
    <xf numFmtId="164" fontId="10" fillId="5" borderId="2" xfId="0" quotePrefix="1" applyNumberFormat="1" applyFont="1" applyFill="1" applyBorder="1" applyAlignment="1" applyProtection="1">
      <alignment horizontal="center" vertical="center"/>
      <protection locked="0"/>
    </xf>
    <xf numFmtId="0" fontId="17" fillId="6" borderId="2" xfId="0" applyFont="1" applyFill="1" applyBorder="1" applyAlignment="1">
      <alignment horizontal="center" vertical="center" wrapText="1"/>
    </xf>
    <xf numFmtId="0" fontId="17" fillId="6" borderId="2" xfId="0" applyFont="1" applyFill="1" applyBorder="1" applyAlignment="1">
      <alignment horizontal="center" vertical="center"/>
    </xf>
    <xf numFmtId="1" fontId="17" fillId="6" borderId="2" xfId="0" applyNumberFormat="1" applyFont="1" applyFill="1" applyBorder="1" applyAlignment="1">
      <alignment vertical="center"/>
    </xf>
    <xf numFmtId="167" fontId="17" fillId="6" borderId="2" xfId="0" applyNumberFormat="1" applyFont="1" applyFill="1" applyBorder="1" applyAlignment="1" applyProtection="1">
      <alignment horizontal="center" vertical="center" wrapText="1"/>
      <protection locked="0"/>
    </xf>
    <xf numFmtId="0" fontId="1" fillId="0" borderId="0" xfId="0" applyFont="1"/>
    <xf numFmtId="167" fontId="10" fillId="5" borderId="2" xfId="0" applyNumberFormat="1" applyFont="1" applyFill="1" applyBorder="1" applyAlignment="1">
      <alignment horizontal="center" vertical="center"/>
    </xf>
    <xf numFmtId="0" fontId="36" fillId="0" borderId="0" xfId="3" applyFont="1" applyFill="1" applyAlignment="1">
      <alignment vertical="center"/>
    </xf>
    <xf numFmtId="0" fontId="36" fillId="0" borderId="0" xfId="3" applyFont="1" applyFill="1" applyBorder="1" applyAlignment="1">
      <alignment vertical="center"/>
    </xf>
    <xf numFmtId="0" fontId="37" fillId="0" borderId="0" xfId="3" applyFont="1" applyFill="1" applyBorder="1" applyAlignment="1">
      <alignment vertical="center"/>
    </xf>
    <xf numFmtId="0" fontId="36" fillId="0" borderId="0" xfId="3" applyFont="1" applyAlignment="1">
      <alignment vertical="center"/>
    </xf>
    <xf numFmtId="0" fontId="37" fillId="0" borderId="0" xfId="3" applyFont="1" applyAlignment="1">
      <alignment vertical="center"/>
    </xf>
    <xf numFmtId="0" fontId="36" fillId="0" borderId="33" xfId="3" applyFont="1" applyBorder="1" applyAlignment="1">
      <alignment vertical="center"/>
    </xf>
    <xf numFmtId="171" fontId="36" fillId="0" borderId="22" xfId="3" applyNumberFormat="1" applyFont="1" applyBorder="1" applyAlignment="1">
      <alignment horizontal="right" vertical="center"/>
    </xf>
    <xf numFmtId="171" fontId="37" fillId="0" borderId="22" xfId="3" applyNumberFormat="1" applyFont="1" applyBorder="1" applyAlignment="1">
      <alignment horizontal="right" vertical="center"/>
    </xf>
    <xf numFmtId="166" fontId="36" fillId="0" borderId="22" xfId="3" applyNumberFormat="1" applyFont="1" applyBorder="1" applyAlignment="1">
      <alignment horizontal="right" vertical="center"/>
    </xf>
    <xf numFmtId="0" fontId="9" fillId="0" borderId="16" xfId="0" applyFont="1" applyBorder="1" applyAlignment="1">
      <alignment vertical="center"/>
    </xf>
    <xf numFmtId="0" fontId="9" fillId="0" borderId="16" xfId="5" applyFont="1" applyFill="1" applyBorder="1" applyAlignment="1">
      <alignment vertical="center"/>
    </xf>
    <xf numFmtId="0" fontId="9" fillId="0" borderId="0" xfId="3" applyFont="1" applyBorder="1" applyAlignment="1">
      <alignment wrapText="1"/>
    </xf>
    <xf numFmtId="176" fontId="10" fillId="5" borderId="2" xfId="0" applyNumberFormat="1" applyFont="1" applyFill="1" applyBorder="1" applyAlignment="1">
      <alignment vertical="center"/>
    </xf>
    <xf numFmtId="176" fontId="10" fillId="5" borderId="2" xfId="0" applyNumberFormat="1" applyFont="1" applyFill="1" applyBorder="1" applyAlignment="1">
      <alignment horizontal="center" vertical="center"/>
    </xf>
    <xf numFmtId="2" fontId="9" fillId="0" borderId="0" xfId="0" applyNumberFormat="1" applyFont="1" applyAlignment="1">
      <alignment vertical="center"/>
    </xf>
    <xf numFmtId="175" fontId="9" fillId="0" borderId="0" xfId="0" applyNumberFormat="1" applyFont="1" applyAlignment="1">
      <alignment vertical="center"/>
    </xf>
    <xf numFmtId="166" fontId="36" fillId="4" borderId="23" xfId="3" applyNumberFormat="1" applyFont="1" applyFill="1" applyBorder="1" applyAlignment="1">
      <alignment horizontal="right" vertical="center"/>
    </xf>
    <xf numFmtId="169" fontId="9" fillId="0" borderId="0" xfId="0" applyNumberFormat="1" applyFont="1" applyAlignment="1">
      <alignment vertical="center"/>
    </xf>
    <xf numFmtId="1" fontId="17" fillId="6" borderId="2" xfId="0" applyNumberFormat="1" applyFont="1" applyFill="1" applyBorder="1" applyAlignment="1" applyProtection="1">
      <alignment horizontal="left" vertical="center"/>
      <protection locked="0"/>
    </xf>
    <xf numFmtId="0" fontId="17" fillId="6" borderId="2" xfId="0" applyFont="1" applyFill="1" applyBorder="1" applyAlignment="1">
      <alignment horizontal="right" vertical="center" wrapText="1"/>
    </xf>
    <xf numFmtId="0" fontId="18" fillId="6" borderId="2" xfId="0" applyFont="1" applyFill="1" applyBorder="1" applyAlignment="1">
      <alignment horizontal="right" vertical="center" wrapText="1"/>
    </xf>
    <xf numFmtId="1" fontId="10" fillId="5" borderId="2" xfId="0" quotePrefix="1" applyNumberFormat="1" applyFont="1" applyFill="1" applyBorder="1" applyAlignment="1" applyProtection="1">
      <alignment horizontal="left" vertical="center"/>
      <protection locked="0"/>
    </xf>
    <xf numFmtId="0" fontId="36" fillId="0" borderId="2" xfId="3" applyFont="1" applyBorder="1" applyAlignment="1">
      <alignment vertical="center"/>
    </xf>
    <xf numFmtId="171" fontId="36" fillId="0" borderId="2" xfId="3" applyNumberFormat="1" applyFont="1" applyBorder="1" applyAlignment="1">
      <alignment horizontal="right" vertical="center"/>
    </xf>
    <xf numFmtId="171" fontId="37" fillId="0" borderId="2" xfId="3" applyNumberFormat="1" applyFont="1" applyBorder="1" applyAlignment="1">
      <alignment horizontal="right" vertical="center"/>
    </xf>
    <xf numFmtId="166" fontId="36" fillId="0" borderId="2" xfId="3" applyNumberFormat="1" applyFont="1" applyBorder="1" applyAlignment="1">
      <alignment horizontal="right" vertical="center"/>
    </xf>
    <xf numFmtId="166" fontId="36" fillId="4" borderId="2" xfId="3" applyNumberFormat="1" applyFont="1" applyFill="1" applyBorder="1" applyAlignment="1">
      <alignment horizontal="right" vertical="center"/>
    </xf>
    <xf numFmtId="0" fontId="37" fillId="5" borderId="2" xfId="3" applyFont="1" applyFill="1" applyBorder="1" applyAlignment="1">
      <alignment vertical="center"/>
    </xf>
    <xf numFmtId="171" fontId="37" fillId="5" borderId="2" xfId="3" applyNumberFormat="1" applyFont="1" applyFill="1" applyBorder="1" applyAlignment="1">
      <alignment horizontal="right" vertical="center"/>
    </xf>
    <xf numFmtId="166" fontId="37" fillId="5" borderId="2" xfId="3" applyNumberFormat="1" applyFont="1" applyFill="1" applyBorder="1" applyAlignment="1">
      <alignment horizontal="right" vertical="center"/>
    </xf>
    <xf numFmtId="0" fontId="36" fillId="0" borderId="2" xfId="3" applyFont="1" applyFill="1" applyBorder="1" applyAlignment="1">
      <alignment vertical="center"/>
    </xf>
    <xf numFmtId="172" fontId="36" fillId="0" borderId="2" xfId="3" applyNumberFormat="1" applyFont="1" applyFill="1" applyBorder="1" applyAlignment="1">
      <alignment horizontal="right" vertical="center"/>
    </xf>
    <xf numFmtId="172" fontId="37" fillId="0" borderId="2" xfId="3" applyNumberFormat="1" applyFont="1" applyFill="1" applyBorder="1" applyAlignment="1">
      <alignment horizontal="right" vertical="center"/>
    </xf>
    <xf numFmtId="166" fontId="36" fillId="0" borderId="2" xfId="3" applyNumberFormat="1" applyFont="1" applyFill="1" applyBorder="1" applyAlignment="1">
      <alignment horizontal="right" vertical="center"/>
    </xf>
    <xf numFmtId="0" fontId="37" fillId="2" borderId="2" xfId="3" applyFont="1" applyFill="1" applyBorder="1" applyAlignment="1">
      <alignment vertical="center"/>
    </xf>
    <xf numFmtId="172" fontId="37" fillId="2" borderId="2" xfId="3" applyNumberFormat="1" applyFont="1" applyFill="1" applyBorder="1" applyAlignment="1">
      <alignment horizontal="right" vertical="center"/>
    </xf>
    <xf numFmtId="166" fontId="37" fillId="2" borderId="2" xfId="3" applyNumberFormat="1" applyFont="1" applyFill="1" applyBorder="1" applyAlignment="1">
      <alignment horizontal="right" vertical="center"/>
    </xf>
    <xf numFmtId="0" fontId="37" fillId="0" borderId="2" xfId="3" applyFont="1" applyFill="1" applyBorder="1" applyAlignment="1">
      <alignment vertical="center"/>
    </xf>
    <xf numFmtId="166" fontId="37" fillId="0" borderId="2" xfId="3" applyNumberFormat="1" applyFont="1" applyFill="1" applyBorder="1" applyAlignment="1">
      <alignment horizontal="right" vertical="center"/>
    </xf>
    <xf numFmtId="0" fontId="17" fillId="6" borderId="2" xfId="6" applyFont="1" applyFill="1" applyBorder="1" applyAlignment="1">
      <alignment horizontal="center" vertical="center"/>
    </xf>
    <xf numFmtId="0" fontId="9" fillId="4" borderId="2" xfId="0" applyFont="1" applyFill="1" applyBorder="1" applyAlignment="1">
      <alignment horizontal="center" vertical="center"/>
    </xf>
    <xf numFmtId="2" fontId="9" fillId="4" borderId="2" xfId="0" applyNumberFormat="1" applyFont="1" applyFill="1" applyBorder="1" applyAlignment="1">
      <alignment horizontal="right" vertical="center"/>
    </xf>
    <xf numFmtId="164" fontId="9" fillId="4" borderId="2" xfId="0" applyNumberFormat="1" applyFont="1" applyFill="1" applyBorder="1" applyAlignment="1">
      <alignment horizontal="right" vertical="center"/>
    </xf>
    <xf numFmtId="0" fontId="9" fillId="4" borderId="2" xfId="0" applyFont="1" applyFill="1" applyBorder="1" applyAlignment="1">
      <alignment horizontal="right" vertical="center"/>
    </xf>
    <xf numFmtId="0" fontId="9" fillId="0" borderId="2" xfId="0" applyFont="1" applyBorder="1" applyAlignment="1">
      <alignment horizontal="center" vertical="center"/>
    </xf>
    <xf numFmtId="2" fontId="9" fillId="0" borderId="2" xfId="0" applyNumberFormat="1" applyFont="1" applyBorder="1" applyAlignment="1">
      <alignment horizontal="right" vertical="center"/>
    </xf>
    <xf numFmtId="164" fontId="9" fillId="0" borderId="2" xfId="0" applyNumberFormat="1" applyFont="1" applyBorder="1" applyAlignment="1">
      <alignment horizontal="right" vertical="center"/>
    </xf>
    <xf numFmtId="0" fontId="9" fillId="0" borderId="2" xfId="0" applyFont="1" applyBorder="1" applyAlignment="1">
      <alignment horizontal="right" vertical="center"/>
    </xf>
    <xf numFmtId="2" fontId="9" fillId="0" borderId="2" xfId="0" applyNumberFormat="1" applyFont="1" applyBorder="1" applyAlignment="1">
      <alignment vertical="center"/>
    </xf>
    <xf numFmtId="0" fontId="9" fillId="0" borderId="2" xfId="0" applyFont="1" applyBorder="1" applyAlignment="1">
      <alignment vertical="center"/>
    </xf>
    <xf numFmtId="2" fontId="9" fillId="0" borderId="2" xfId="0" quotePrefix="1" applyNumberFormat="1" applyFont="1" applyBorder="1" applyAlignment="1">
      <alignment horizontal="right" vertical="center"/>
    </xf>
    <xf numFmtId="0" fontId="10" fillId="5" borderId="2" xfId="0" quotePrefix="1" applyFont="1" applyFill="1" applyBorder="1" applyAlignment="1" applyProtection="1">
      <alignment horizontal="center" vertical="center"/>
      <protection locked="0"/>
    </xf>
    <xf numFmtId="167" fontId="10" fillId="5" borderId="2" xfId="0" quotePrefix="1" applyNumberFormat="1" applyFont="1" applyFill="1" applyBorder="1" applyAlignment="1" applyProtection="1">
      <alignment horizontal="right" vertical="center"/>
      <protection locked="0"/>
    </xf>
    <xf numFmtId="0" fontId="9" fillId="0" borderId="2" xfId="0" applyFont="1" applyBorder="1" applyAlignment="1">
      <alignment vertical="center" wrapText="1"/>
    </xf>
    <xf numFmtId="174" fontId="9" fillId="0" borderId="2" xfId="0" applyNumberFormat="1" applyFont="1" applyBorder="1" applyAlignment="1">
      <alignment vertical="center"/>
    </xf>
    <xf numFmtId="1" fontId="10" fillId="5" borderId="2" xfId="0" quotePrefix="1" applyNumberFormat="1" applyFont="1" applyFill="1" applyBorder="1" applyAlignment="1">
      <alignment vertical="center" wrapText="1"/>
    </xf>
    <xf numFmtId="175" fontId="10" fillId="5" borderId="2" xfId="0" applyNumberFormat="1" applyFont="1" applyFill="1" applyBorder="1" applyAlignment="1">
      <alignment vertical="center"/>
    </xf>
    <xf numFmtId="1" fontId="10" fillId="0" borderId="2" xfId="0" quotePrefix="1" applyNumberFormat="1" applyFont="1" applyBorder="1" applyAlignment="1">
      <alignment vertical="center" wrapText="1"/>
    </xf>
    <xf numFmtId="177" fontId="9" fillId="0" borderId="2" xfId="0" applyNumberFormat="1" applyFont="1" applyBorder="1" applyAlignment="1">
      <alignment vertical="center"/>
    </xf>
    <xf numFmtId="0" fontId="17" fillId="6" borderId="2" xfId="0" applyFont="1" applyFill="1" applyBorder="1" applyAlignment="1" applyProtection="1">
      <alignment horizontal="left" vertical="center"/>
      <protection locked="0"/>
    </xf>
    <xf numFmtId="0" fontId="9" fillId="0" borderId="18" xfId="0" applyFont="1" applyBorder="1"/>
    <xf numFmtId="0" fontId="9" fillId="0" borderId="19" xfId="0" applyFont="1" applyBorder="1"/>
    <xf numFmtId="167" fontId="9" fillId="0" borderId="2" xfId="0" applyNumberFormat="1" applyFont="1" applyBorder="1" applyAlignment="1">
      <alignment vertical="center" wrapText="1"/>
    </xf>
    <xf numFmtId="176" fontId="9" fillId="0" borderId="2" xfId="0" applyNumberFormat="1" applyFont="1" applyBorder="1" applyAlignment="1">
      <alignment vertical="center"/>
    </xf>
    <xf numFmtId="167" fontId="10" fillId="5" borderId="2" xfId="0" quotePrefix="1" applyNumberFormat="1" applyFont="1" applyFill="1" applyBorder="1" applyAlignment="1">
      <alignment vertical="center" wrapText="1"/>
    </xf>
    <xf numFmtId="0" fontId="10" fillId="5" borderId="2" xfId="0" quotePrefix="1" applyFont="1" applyFill="1" applyBorder="1" applyAlignment="1">
      <alignment horizontal="left" vertical="center"/>
    </xf>
    <xf numFmtId="0" fontId="9" fillId="0" borderId="2" xfId="3" applyFont="1" applyBorder="1" applyAlignment="1">
      <alignment vertical="center"/>
    </xf>
    <xf numFmtId="169" fontId="9" fillId="0" borderId="2" xfId="3" applyNumberFormat="1" applyFont="1" applyBorder="1" applyAlignment="1">
      <alignment vertical="center"/>
    </xf>
    <xf numFmtId="169" fontId="10" fillId="0" borderId="2" xfId="3" applyNumberFormat="1" applyFont="1" applyBorder="1" applyAlignment="1">
      <alignment vertical="center"/>
    </xf>
    <xf numFmtId="166" fontId="9" fillId="0" borderId="2" xfId="3" applyNumberFormat="1" applyFont="1" applyBorder="1" applyAlignment="1">
      <alignment vertical="center"/>
    </xf>
    <xf numFmtId="170" fontId="9" fillId="0" borderId="2" xfId="3" applyNumberFormat="1" applyFont="1" applyBorder="1" applyAlignment="1">
      <alignment vertical="center"/>
    </xf>
    <xf numFmtId="0" fontId="10" fillId="5" borderId="2" xfId="3" applyFont="1" applyFill="1" applyBorder="1" applyAlignment="1">
      <alignment vertical="center"/>
    </xf>
    <xf numFmtId="0" fontId="9" fillId="0" borderId="2" xfId="0" applyFont="1" applyBorder="1" applyAlignment="1">
      <alignment horizontal="justify" vertical="center"/>
    </xf>
    <xf numFmtId="0" fontId="9" fillId="0" borderId="2" xfId="0" applyFont="1" applyBorder="1" applyAlignment="1">
      <alignment horizontal="justify" vertical="center" wrapText="1"/>
    </xf>
    <xf numFmtId="0" fontId="10" fillId="0" borderId="2" xfId="3" applyFont="1" applyFill="1" applyBorder="1" applyAlignment="1">
      <alignment vertical="center"/>
    </xf>
    <xf numFmtId="0" fontId="17" fillId="6" borderId="31" xfId="0" applyFont="1" applyFill="1" applyBorder="1" applyAlignment="1">
      <alignment horizontal="left" vertical="center"/>
    </xf>
    <xf numFmtId="0" fontId="17" fillId="6" borderId="31" xfId="0" applyFont="1" applyFill="1" applyBorder="1" applyAlignment="1">
      <alignment horizontal="center" vertical="center" wrapText="1"/>
    </xf>
    <xf numFmtId="0" fontId="17" fillId="6" borderId="31" xfId="0" applyFont="1" applyFill="1" applyBorder="1" applyAlignment="1">
      <alignment horizontal="center" vertical="center"/>
    </xf>
    <xf numFmtId="0" fontId="8" fillId="0" borderId="0" xfId="5" quotePrefix="1" applyFont="1" applyFill="1" applyBorder="1" applyAlignment="1">
      <alignment horizontal="center" vertical="center"/>
    </xf>
    <xf numFmtId="0" fontId="8" fillId="0" borderId="0" xfId="0" applyFont="1" applyBorder="1" applyAlignment="1">
      <alignment horizontal="right" vertical="center"/>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9" fillId="0" borderId="2" xfId="0" applyFont="1" applyBorder="1" applyAlignment="1">
      <alignment horizontal="justify" vertical="center" wrapText="1"/>
    </xf>
    <xf numFmtId="0" fontId="9" fillId="0" borderId="2" xfId="0" applyFont="1" applyBorder="1" applyAlignment="1">
      <alignment horizontal="justify" vertical="center"/>
    </xf>
    <xf numFmtId="0" fontId="9" fillId="0" borderId="2" xfId="0" applyFont="1" applyBorder="1" applyAlignment="1">
      <alignment horizontal="justify" vertical="top" wrapText="1"/>
    </xf>
    <xf numFmtId="164" fontId="8" fillId="0" borderId="24" xfId="5" quotePrefix="1" applyNumberFormat="1" applyFont="1" applyFill="1" applyBorder="1" applyAlignment="1" applyProtection="1">
      <alignment horizontal="center" vertical="center"/>
      <protection locked="0"/>
    </xf>
    <xf numFmtId="164" fontId="8" fillId="0" borderId="25" xfId="5" quotePrefix="1" applyNumberFormat="1" applyFont="1" applyFill="1" applyBorder="1" applyAlignment="1" applyProtection="1">
      <alignment horizontal="center" vertical="center"/>
      <protection locked="0"/>
    </xf>
    <xf numFmtId="164" fontId="8" fillId="0" borderId="26" xfId="5" quotePrefix="1" applyNumberFormat="1" applyFont="1" applyFill="1" applyBorder="1" applyAlignment="1" applyProtection="1">
      <alignment horizontal="center" vertical="center"/>
      <protection locked="0"/>
    </xf>
    <xf numFmtId="164" fontId="8" fillId="0" borderId="27" xfId="5" applyNumberFormat="1" applyFont="1" applyFill="1" applyBorder="1" applyAlignment="1" applyProtection="1">
      <alignment horizontal="right" vertical="center"/>
      <protection locked="0"/>
    </xf>
    <xf numFmtId="164" fontId="8" fillId="0" borderId="20" xfId="5" applyNumberFormat="1" applyFont="1" applyFill="1" applyBorder="1" applyAlignment="1" applyProtection="1">
      <alignment horizontal="right" vertical="center"/>
      <protection locked="0"/>
    </xf>
    <xf numFmtId="164" fontId="8" fillId="0" borderId="21" xfId="5" applyNumberFormat="1" applyFont="1" applyFill="1" applyBorder="1" applyAlignment="1" applyProtection="1">
      <alignment horizontal="right" vertical="center"/>
      <protection locked="0"/>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10" fillId="0" borderId="16" xfId="0" applyFont="1" applyBorder="1" applyAlignment="1">
      <alignment horizontal="left" vertical="center" wrapText="1"/>
    </xf>
    <xf numFmtId="0" fontId="10" fillId="0" borderId="0" xfId="0" applyFont="1" applyBorder="1" applyAlignment="1">
      <alignment horizontal="left" vertical="center" wrapText="1"/>
    </xf>
    <xf numFmtId="164" fontId="8" fillId="0" borderId="24" xfId="5" applyNumberFormat="1" applyFont="1" applyBorder="1" applyAlignment="1">
      <alignment horizontal="center" vertical="center"/>
    </xf>
    <xf numFmtId="164" fontId="8" fillId="0" borderId="25" xfId="5" applyNumberFormat="1" applyFont="1" applyBorder="1" applyAlignment="1">
      <alignment horizontal="center" vertical="center"/>
    </xf>
    <xf numFmtId="164" fontId="8" fillId="0" borderId="26" xfId="5" applyNumberFormat="1" applyFont="1" applyBorder="1" applyAlignment="1">
      <alignment horizontal="center" vertical="center"/>
    </xf>
    <xf numFmtId="164" fontId="8" fillId="0" borderId="27" xfId="5" applyNumberFormat="1" applyFont="1" applyBorder="1" applyAlignment="1" applyProtection="1">
      <alignment horizontal="right" vertical="center"/>
      <protection locked="0"/>
    </xf>
    <xf numFmtId="164" fontId="8" fillId="0" borderId="20" xfId="5" applyNumberFormat="1" applyFont="1" applyBorder="1" applyAlignment="1" applyProtection="1">
      <alignment horizontal="right" vertical="center"/>
      <protection locked="0"/>
    </xf>
    <xf numFmtId="164" fontId="8" fillId="0" borderId="21" xfId="5" applyNumberFormat="1" applyFont="1" applyBorder="1" applyAlignment="1" applyProtection="1">
      <alignment horizontal="right" vertical="center"/>
      <protection locked="0"/>
    </xf>
    <xf numFmtId="1" fontId="9" fillId="0" borderId="0" xfId="5" applyNumberFormat="1" applyFont="1" applyAlignment="1">
      <alignment horizontal="left" vertical="center" wrapText="1"/>
    </xf>
    <xf numFmtId="0" fontId="38" fillId="0" borderId="16" xfId="1" applyFont="1" applyBorder="1" applyAlignment="1">
      <alignment horizontal="left" vertical="center" wrapText="1"/>
    </xf>
    <xf numFmtId="0" fontId="38" fillId="0" borderId="0" xfId="1" applyFont="1" applyBorder="1" applyAlignment="1">
      <alignment horizontal="left" vertical="center" wrapText="1"/>
    </xf>
    <xf numFmtId="0" fontId="38" fillId="0" borderId="14" xfId="1" applyFont="1" applyBorder="1" applyAlignment="1">
      <alignment horizontal="left" vertical="center" wrapText="1"/>
    </xf>
    <xf numFmtId="0" fontId="10" fillId="0" borderId="27" xfId="6" applyFont="1" applyFill="1" applyBorder="1" applyAlignment="1">
      <alignment horizontal="right" vertical="center"/>
    </xf>
    <xf numFmtId="0" fontId="10" fillId="0" borderId="20" xfId="6" applyFont="1" applyFill="1" applyBorder="1" applyAlignment="1">
      <alignment horizontal="right" vertical="center"/>
    </xf>
    <xf numFmtId="0" fontId="10" fillId="0" borderId="21" xfId="6" applyFont="1" applyFill="1" applyBorder="1" applyAlignment="1">
      <alignment horizontal="right" vertical="center"/>
    </xf>
    <xf numFmtId="164" fontId="13" fillId="0" borderId="24" xfId="5" applyNumberFormat="1" applyFont="1" applyFill="1" applyBorder="1" applyAlignment="1">
      <alignment horizontal="center" vertical="center"/>
    </xf>
    <xf numFmtId="164" fontId="13" fillId="0" borderId="25" xfId="5" applyNumberFormat="1" applyFont="1" applyFill="1" applyBorder="1" applyAlignment="1">
      <alignment horizontal="center" vertical="center"/>
    </xf>
    <xf numFmtId="164" fontId="13" fillId="0" borderId="26" xfId="5" applyNumberFormat="1" applyFont="1" applyFill="1" applyBorder="1" applyAlignment="1">
      <alignment horizontal="center" vertical="center"/>
    </xf>
    <xf numFmtId="0" fontId="1" fillId="0" borderId="16" xfId="1" applyFont="1" applyBorder="1" applyAlignment="1">
      <alignment horizontal="left" vertical="center" wrapText="1"/>
    </xf>
    <xf numFmtId="0" fontId="1" fillId="0" borderId="0" xfId="1" applyFont="1" applyBorder="1" applyAlignment="1">
      <alignment horizontal="left" vertical="center" wrapText="1"/>
    </xf>
    <xf numFmtId="0" fontId="1" fillId="0" borderId="14" xfId="1" applyFont="1" applyBorder="1" applyAlignment="1">
      <alignment horizontal="left" vertical="center" wrapText="1"/>
    </xf>
    <xf numFmtId="0" fontId="1" fillId="0" borderId="16" xfId="1" applyFont="1" applyBorder="1" applyAlignment="1">
      <alignment horizontal="left" vertical="top" wrapText="1"/>
    </xf>
    <xf numFmtId="0" fontId="1" fillId="0" borderId="0" xfId="1" applyFont="1" applyBorder="1" applyAlignment="1">
      <alignment horizontal="left" vertical="top" wrapText="1"/>
    </xf>
    <xf numFmtId="0" fontId="1" fillId="0" borderId="14" xfId="1" applyFont="1" applyBorder="1" applyAlignment="1">
      <alignment horizontal="left" vertical="top" wrapText="1"/>
    </xf>
    <xf numFmtId="0" fontId="38" fillId="0" borderId="16" xfId="1" applyFont="1" applyBorder="1" applyAlignment="1">
      <alignment horizontal="left" vertical="center"/>
    </xf>
    <xf numFmtId="0" fontId="38" fillId="0" borderId="0" xfId="1" applyFont="1" applyBorder="1" applyAlignment="1">
      <alignment horizontal="left" vertical="center"/>
    </xf>
    <xf numFmtId="0" fontId="38" fillId="0" borderId="14" xfId="1" applyFont="1" applyBorder="1" applyAlignment="1">
      <alignment horizontal="left" vertical="center"/>
    </xf>
    <xf numFmtId="0" fontId="16" fillId="0" borderId="16" xfId="1" applyFont="1" applyBorder="1" applyAlignment="1">
      <alignment horizontal="left" vertical="center" wrapText="1"/>
    </xf>
    <xf numFmtId="0" fontId="16" fillId="0" borderId="0" xfId="1" applyFont="1" applyBorder="1" applyAlignment="1">
      <alignment horizontal="left" vertical="center" wrapText="1"/>
    </xf>
    <xf numFmtId="0" fontId="16" fillId="0" borderId="14" xfId="1" applyFont="1" applyBorder="1" applyAlignment="1">
      <alignment horizontal="left" vertical="center" wrapText="1"/>
    </xf>
    <xf numFmtId="0" fontId="17" fillId="6" borderId="2" xfId="0" applyFont="1" applyFill="1" applyBorder="1" applyAlignment="1" applyProtection="1">
      <alignment horizontal="left" vertical="center"/>
      <protection locked="0"/>
    </xf>
    <xf numFmtId="1" fontId="17" fillId="6" borderId="2" xfId="0" applyNumberFormat="1" applyFont="1" applyFill="1" applyBorder="1" applyAlignment="1">
      <alignment horizontal="center" vertical="center"/>
    </xf>
    <xf numFmtId="167" fontId="17" fillId="6" borderId="2" xfId="0" applyNumberFormat="1" applyFont="1" applyFill="1" applyBorder="1" applyAlignment="1">
      <alignment horizontal="center" vertical="center"/>
    </xf>
    <xf numFmtId="0" fontId="10" fillId="0" borderId="24"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27" xfId="0" applyFont="1" applyBorder="1" applyAlignment="1" applyProtection="1">
      <alignment horizontal="right" vertical="center"/>
      <protection locked="0"/>
    </xf>
    <xf numFmtId="0" fontId="10" fillId="0" borderId="20" xfId="0" applyFont="1" applyBorder="1" applyAlignment="1" applyProtection="1">
      <alignment horizontal="right" vertical="center"/>
      <protection locked="0"/>
    </xf>
    <xf numFmtId="0" fontId="10" fillId="0" borderId="21" xfId="0" applyFont="1" applyBorder="1" applyAlignment="1" applyProtection="1">
      <alignment horizontal="right" vertical="center"/>
      <protection locked="0"/>
    </xf>
    <xf numFmtId="0" fontId="8" fillId="4" borderId="24" xfId="0" applyFont="1" applyFill="1" applyBorder="1" applyAlignment="1">
      <alignment horizontal="center" vertical="center"/>
    </xf>
    <xf numFmtId="0" fontId="8" fillId="4" borderId="25" xfId="0" applyFont="1" applyFill="1" applyBorder="1" applyAlignment="1">
      <alignment horizontal="center" vertical="center"/>
    </xf>
    <xf numFmtId="0" fontId="8" fillId="4" borderId="26" xfId="0" applyFont="1" applyFill="1" applyBorder="1" applyAlignment="1">
      <alignment horizontal="center" vertical="center"/>
    </xf>
    <xf numFmtId="0" fontId="10" fillId="0" borderId="27" xfId="0" applyFont="1" applyBorder="1" applyAlignment="1">
      <alignment horizontal="right" vertical="center"/>
    </xf>
    <xf numFmtId="0" fontId="10" fillId="0" borderId="20" xfId="0" applyFont="1" applyBorder="1" applyAlignment="1">
      <alignment horizontal="right" vertical="center"/>
    </xf>
    <xf numFmtId="0" fontId="10" fillId="0" borderId="21" xfId="0" applyFont="1" applyBorder="1" applyAlignment="1">
      <alignment horizontal="right" vertical="center"/>
    </xf>
    <xf numFmtId="0" fontId="8" fillId="0" borderId="27" xfId="0" applyFont="1" applyBorder="1" applyAlignment="1" applyProtection="1">
      <alignment horizontal="right" vertical="center"/>
      <protection locked="0"/>
    </xf>
    <xf numFmtId="0" fontId="8" fillId="0" borderId="0" xfId="0" applyFont="1" applyBorder="1" applyAlignment="1" applyProtection="1">
      <alignment horizontal="right" vertical="center"/>
      <protection locked="0"/>
    </xf>
    <xf numFmtId="0" fontId="8" fillId="0" borderId="20" xfId="0" applyFont="1" applyBorder="1" applyAlignment="1" applyProtection="1">
      <alignment horizontal="right" vertical="center"/>
      <protection locked="0"/>
    </xf>
    <xf numFmtId="0" fontId="8" fillId="0" borderId="21" xfId="0" applyFont="1" applyBorder="1" applyAlignment="1" applyProtection="1">
      <alignment horizontal="right" vertical="center"/>
      <protection locked="0"/>
    </xf>
    <xf numFmtId="0" fontId="8" fillId="0" borderId="24"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3" fillId="2" borderId="2" xfId="0" applyFont="1" applyFill="1" applyBorder="1" applyAlignment="1">
      <alignment horizontal="right" vertical="center"/>
    </xf>
    <xf numFmtId="0" fontId="4" fillId="2" borderId="15" xfId="0" applyFont="1" applyFill="1" applyBorder="1" applyAlignment="1">
      <alignment vertical="center"/>
    </xf>
    <xf numFmtId="0" fontId="4" fillId="2" borderId="31" xfId="0" applyFont="1" applyFill="1" applyBorder="1" applyAlignment="1">
      <alignment vertical="center"/>
    </xf>
    <xf numFmtId="0" fontId="4" fillId="2" borderId="2" xfId="0" applyFont="1" applyFill="1" applyBorder="1" applyAlignment="1">
      <alignment horizontal="left" vertical="center"/>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10" fillId="0" borderId="36" xfId="0" applyFont="1" applyBorder="1" applyAlignment="1">
      <alignment horizontal="left" vertical="center" wrapText="1"/>
    </xf>
  </cellXfs>
  <cellStyles count="101">
    <cellStyle name="C01_Main head" xfId="33" xr:uid="{00000000-0005-0000-0000-000000000000}"/>
    <cellStyle name="C02_Column heads" xfId="23" xr:uid="{00000000-0005-0000-0000-000001000000}"/>
    <cellStyle name="C03_Sub head bold" xfId="22" xr:uid="{00000000-0005-0000-0000-000002000000}"/>
    <cellStyle name="C04_Total text white bold" xfId="36" xr:uid="{00000000-0005-0000-0000-000003000000}"/>
    <cellStyle name="C04a_Total text black with rule" xfId="35" xr:uid="{00000000-0005-0000-0000-000004000000}"/>
    <cellStyle name="C05_Main text" xfId="25" xr:uid="{00000000-0005-0000-0000-000005000000}"/>
    <cellStyle name="C06_Figs" xfId="26" xr:uid="{00000000-0005-0000-0000-000006000000}"/>
    <cellStyle name="C07_Figs 1 dec percent" xfId="27" xr:uid="{00000000-0005-0000-0000-000007000000}"/>
    <cellStyle name="C08_Figs 1 decimal" xfId="42" xr:uid="{00000000-0005-0000-0000-000008000000}"/>
    <cellStyle name="C09_Notes" xfId="30" xr:uid="{00000000-0005-0000-0000-000009000000}"/>
    <cellStyle name="Comma 10" xfId="85" xr:uid="{00000000-0005-0000-0000-00000A000000}"/>
    <cellStyle name="Comma 11" xfId="89" xr:uid="{00000000-0005-0000-0000-00000B000000}"/>
    <cellStyle name="Comma 12" xfId="96" xr:uid="{00000000-0005-0000-0000-00000C000000}"/>
    <cellStyle name="Comma 13" xfId="7" xr:uid="{00000000-0005-0000-0000-00000D000000}"/>
    <cellStyle name="Comma 2" xfId="38" xr:uid="{00000000-0005-0000-0000-00000E000000}"/>
    <cellStyle name="Comma 3" xfId="47" xr:uid="{00000000-0005-0000-0000-00000F000000}"/>
    <cellStyle name="Comma 4" xfId="51" xr:uid="{00000000-0005-0000-0000-000010000000}"/>
    <cellStyle name="Comma 5" xfId="20" xr:uid="{00000000-0005-0000-0000-000011000000}"/>
    <cellStyle name="Comma 5 2" xfId="39" xr:uid="{00000000-0005-0000-0000-000012000000}"/>
    <cellStyle name="Comma 6" xfId="55" xr:uid="{00000000-0005-0000-0000-000013000000}"/>
    <cellStyle name="Comma 7" xfId="65" xr:uid="{00000000-0005-0000-0000-000014000000}"/>
    <cellStyle name="Comma 8" xfId="72" xr:uid="{00000000-0005-0000-0000-000015000000}"/>
    <cellStyle name="Comma 9" xfId="78" xr:uid="{00000000-0005-0000-0000-000016000000}"/>
    <cellStyle name="Hyperlink 2" xfId="9" xr:uid="{00000000-0005-0000-0000-000017000000}"/>
    <cellStyle name="Hyperlink 2 2" xfId="15" xr:uid="{00000000-0005-0000-0000-000018000000}"/>
    <cellStyle name="Hyperlink 2 3" xfId="67" xr:uid="{00000000-0005-0000-0000-000019000000}"/>
    <cellStyle name="Hyperlink 3" xfId="44" xr:uid="{00000000-0005-0000-0000-00001A000000}"/>
    <cellStyle name="Hyperlink 3 2" xfId="64" xr:uid="{00000000-0005-0000-0000-00001B000000}"/>
    <cellStyle name="Normal" xfId="0" builtinId="0"/>
    <cellStyle name="Normal 10" xfId="53" xr:uid="{00000000-0005-0000-0000-00001D000000}"/>
    <cellStyle name="Normal 10 2" xfId="68" xr:uid="{00000000-0005-0000-0000-00001E000000}"/>
    <cellStyle name="Normal 10 3" xfId="74" xr:uid="{00000000-0005-0000-0000-00001F000000}"/>
    <cellStyle name="Normal 10 4" xfId="80" xr:uid="{00000000-0005-0000-0000-000020000000}"/>
    <cellStyle name="Normal 10 5" xfId="82" xr:uid="{00000000-0005-0000-0000-000021000000}"/>
    <cellStyle name="Normal 11" xfId="57" xr:uid="{00000000-0005-0000-0000-000022000000}"/>
    <cellStyle name="Normal 12" xfId="59" xr:uid="{00000000-0005-0000-0000-000023000000}"/>
    <cellStyle name="Normal 13" xfId="60" xr:uid="{00000000-0005-0000-0000-000024000000}"/>
    <cellStyle name="Normal 14" xfId="70" xr:uid="{00000000-0005-0000-0000-000025000000}"/>
    <cellStyle name="Normal 15" xfId="76" xr:uid="{00000000-0005-0000-0000-000026000000}"/>
    <cellStyle name="Normal 16" xfId="81" xr:uid="{00000000-0005-0000-0000-000027000000}"/>
    <cellStyle name="Normal 17" xfId="86" xr:uid="{00000000-0005-0000-0000-000028000000}"/>
    <cellStyle name="Normal 18" xfId="1" xr:uid="{00000000-0005-0000-0000-000029000000}"/>
    <cellStyle name="Normal 19" xfId="93" xr:uid="{00000000-0005-0000-0000-00002A000000}"/>
    <cellStyle name="Normal 2" xfId="2" xr:uid="{00000000-0005-0000-0000-00002B000000}"/>
    <cellStyle name="Normal 2 2" xfId="3" xr:uid="{00000000-0005-0000-0000-00002C000000}"/>
    <cellStyle name="Normal 2 2 2" xfId="34" xr:uid="{00000000-0005-0000-0000-00002D000000}"/>
    <cellStyle name="Normal 2 2 3" xfId="46" xr:uid="{00000000-0005-0000-0000-00002E000000}"/>
    <cellStyle name="Normal 2 2 3 2" xfId="24" xr:uid="{00000000-0005-0000-0000-00002F000000}"/>
    <cellStyle name="Normal 2 2 4" xfId="50" xr:uid="{00000000-0005-0000-0000-000030000000}"/>
    <cellStyle name="Normal 2 2 5" xfId="54" xr:uid="{00000000-0005-0000-0000-000031000000}"/>
    <cellStyle name="Normal 2 2 6" xfId="69" xr:uid="{00000000-0005-0000-0000-000032000000}"/>
    <cellStyle name="Normal 2 2 7" xfId="75" xr:uid="{00000000-0005-0000-0000-000033000000}"/>
    <cellStyle name="Normal 2 2 8" xfId="91" xr:uid="{00000000-0005-0000-0000-000034000000}"/>
    <cellStyle name="Normal 2 2 9" xfId="98" xr:uid="{00000000-0005-0000-0000-000035000000}"/>
    <cellStyle name="Normal 2 2 9 2" xfId="14" xr:uid="{00000000-0005-0000-0000-000036000000}"/>
    <cellStyle name="Normal 2 3" xfId="18" xr:uid="{00000000-0005-0000-0000-000037000000}"/>
    <cellStyle name="Normal 2 4" xfId="90" xr:uid="{00000000-0005-0000-0000-000038000000}"/>
    <cellStyle name="Normal 2 5" xfId="37" xr:uid="{00000000-0005-0000-0000-000039000000}"/>
    <cellStyle name="Normal 2 6" xfId="16" xr:uid="{00000000-0005-0000-0000-00003A000000}"/>
    <cellStyle name="Normal 2 7" xfId="97" xr:uid="{00000000-0005-0000-0000-00003B000000}"/>
    <cellStyle name="Normal 2_Gas - Proved reserves" xfId="100" xr:uid="{00000000-0005-0000-0000-00003C000000}"/>
    <cellStyle name="Normal 3" xfId="12" xr:uid="{00000000-0005-0000-0000-00003D000000}"/>
    <cellStyle name="Normal 3 2" xfId="62" xr:uid="{00000000-0005-0000-0000-00003E000000}"/>
    <cellStyle name="Normal 33" xfId="11" xr:uid="{00000000-0005-0000-0000-00003F000000}"/>
    <cellStyle name="Normal 4" xfId="13" xr:uid="{00000000-0005-0000-0000-000040000000}"/>
    <cellStyle name="Normal 4 2" xfId="43" xr:uid="{00000000-0005-0000-0000-000041000000}"/>
    <cellStyle name="Normal 4 2 2" xfId="10" xr:uid="{00000000-0005-0000-0000-000042000000}"/>
    <cellStyle name="Normal 5" xfId="4" xr:uid="{00000000-0005-0000-0000-000043000000}"/>
    <cellStyle name="Normal 5 2" xfId="63" xr:uid="{00000000-0005-0000-0000-000044000000}"/>
    <cellStyle name="Normal 5 3" xfId="66" xr:uid="{00000000-0005-0000-0000-000045000000}"/>
    <cellStyle name="Normal 5 4" xfId="73" xr:uid="{00000000-0005-0000-0000-000046000000}"/>
    <cellStyle name="Normal 5 5" xfId="79" xr:uid="{00000000-0005-0000-0000-000047000000}"/>
    <cellStyle name="Normal 5 6" xfId="84" xr:uid="{00000000-0005-0000-0000-000048000000}"/>
    <cellStyle name="Normal 5 7" xfId="88" xr:uid="{00000000-0005-0000-0000-000049000000}"/>
    <cellStyle name="Normal 5 8" xfId="95" xr:uid="{00000000-0005-0000-0000-00004A000000}"/>
    <cellStyle name="Normal 5 8 2" xfId="21" xr:uid="{00000000-0005-0000-0000-00004B000000}"/>
    <cellStyle name="Normal 6" xfId="19" xr:uid="{00000000-0005-0000-0000-00004C000000}"/>
    <cellStyle name="Normal 7" xfId="45" xr:uid="{00000000-0005-0000-0000-00004D000000}"/>
    <cellStyle name="Normal 8" xfId="40" xr:uid="{00000000-0005-0000-0000-00004E000000}"/>
    <cellStyle name="Normal 8 2" xfId="31" xr:uid="{00000000-0005-0000-0000-00004F000000}"/>
    <cellStyle name="Normal 8 7" xfId="28" xr:uid="{00000000-0005-0000-0000-000050000000}"/>
    <cellStyle name="Normal 9" xfId="49" xr:uid="{00000000-0005-0000-0000-000051000000}"/>
    <cellStyle name="Normal 9 10" xfId="41" xr:uid="{00000000-0005-0000-0000-000052000000}"/>
    <cellStyle name="Normal_BP_ENERGY_2002" xfId="5" xr:uid="{00000000-0005-0000-0000-000053000000}"/>
    <cellStyle name="Normal_world_coal2004" xfId="6" xr:uid="{00000000-0005-0000-0000-000054000000}"/>
    <cellStyle name="Percent 10" xfId="71" xr:uid="{00000000-0005-0000-0000-000055000000}"/>
    <cellStyle name="Percent 11" xfId="77" xr:uid="{00000000-0005-0000-0000-000056000000}"/>
    <cellStyle name="Percent 12" xfId="83" xr:uid="{00000000-0005-0000-0000-000057000000}"/>
    <cellStyle name="Percent 13" xfId="87" xr:uid="{00000000-0005-0000-0000-000058000000}"/>
    <cellStyle name="Percent 14" xfId="94" xr:uid="{00000000-0005-0000-0000-000059000000}"/>
    <cellStyle name="Percent 15" xfId="8" xr:uid="{00000000-0005-0000-0000-00005A000000}"/>
    <cellStyle name="Percent 2" xfId="17" xr:uid="{00000000-0005-0000-0000-00005B000000}"/>
    <cellStyle name="Percent 3" xfId="29" xr:uid="{00000000-0005-0000-0000-00005C000000}"/>
    <cellStyle name="Percent 3 2" xfId="92" xr:uid="{00000000-0005-0000-0000-00005D000000}"/>
    <cellStyle name="Percent 3 3" xfId="99" xr:uid="{00000000-0005-0000-0000-00005E000000}"/>
    <cellStyle name="Percent 4" xfId="48" xr:uid="{00000000-0005-0000-0000-00005F000000}"/>
    <cellStyle name="Percent 5" xfId="52" xr:uid="{00000000-0005-0000-0000-000060000000}"/>
    <cellStyle name="Percent 6" xfId="56" xr:uid="{00000000-0005-0000-0000-000061000000}"/>
    <cellStyle name="Percent 7" xfId="58" xr:uid="{00000000-0005-0000-0000-000062000000}"/>
    <cellStyle name="Percent 8" xfId="32" xr:uid="{00000000-0005-0000-0000-000063000000}"/>
    <cellStyle name="Percent 9" xfId="61" xr:uid="{00000000-0005-0000-0000-000064000000}"/>
  </cellStyles>
  <dxfs count="4">
    <dxf>
      <numFmt numFmtId="178" formatCode="[&gt;0.0005]0.0%;[=0]\-;#\♦"/>
    </dxf>
    <dxf>
      <numFmt numFmtId="179" formatCode="[&lt;-0.0005]\-0.0%;[=0]\-;#\♦"/>
    </dxf>
    <dxf>
      <numFmt numFmtId="178" formatCode="[&gt;0.0005]0.0%;[=0]\-;#\♦"/>
    </dxf>
    <dxf>
      <numFmt numFmtId="179" formatCode="[&lt;-0.0005]\-0.0%;[=0]\-;#\♦"/>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cer\Downloads\PKUNDU\CD0203\10World\10World\BP_ENERGY_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KITA\Documents\Coal%20Directory\roug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il – Proved reserves"/>
      <sheetName val="Oil - proved reserves history"/>
      <sheetName val="Oil Production – barrels"/>
      <sheetName val="Oil Production – tonnes"/>
      <sheetName val="Oil Consumption – barrels"/>
      <sheetName val="Oil Consumption – tonnes"/>
      <sheetName val="Oil - Regional consumption "/>
      <sheetName val="Oil –  Spot crude prices"/>
      <sheetName val="Oil - crude prices since 1861"/>
      <sheetName val="Oil - Refinery capacities"/>
      <sheetName val="Oil - Refinery throughputs"/>
      <sheetName val="Oil - Trade movements"/>
      <sheetName val="Oil - Inter-area movements "/>
      <sheetName val="Oil - Imports and exports 2002"/>
      <sheetName val="Gas – Proved reserves"/>
      <sheetName val="Gas - Proved reserves history "/>
      <sheetName val="Gas Production – bcm"/>
      <sheetName val="Gas Production – bcf"/>
      <sheetName val="Gas Production – tonnes"/>
      <sheetName val="Gas Consumption – bcm"/>
      <sheetName val="Gas Consumption – bcf"/>
      <sheetName val="Gas Consumption – tonnes"/>
      <sheetName val="Gas – Trade movements pipeline"/>
      <sheetName val="Gas – Trade movements LNG"/>
      <sheetName val="Gas - Prices "/>
      <sheetName val="Coal - Reserves"/>
      <sheetName val="Coal - Production tonnes"/>
      <sheetName val=" Coal - Production Mtoe"/>
      <sheetName val="Coal - Consumption Mtoe"/>
      <sheetName val="Coal - Prices"/>
      <sheetName val="Nuclear Energy Consumption TWh"/>
      <sheetName val="Nuclear Consumption - tonnes"/>
      <sheetName val="Hydro Consumption TWh"/>
      <sheetName val=" Hydro Consumption - tonnes "/>
      <sheetName val="Primary Energy - Consumption"/>
      <sheetName val="Primary Energy - Cons by fuel"/>
      <sheetName val="Electricity Generation "/>
      <sheetName val="Approximate conversion facto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P_production"/>
      <sheetName val="2023_production"/>
      <sheetName val="2024P_imports"/>
      <sheetName val="2023_imports"/>
      <sheetName val="2023_exports"/>
      <sheetName val="2024P_exports"/>
      <sheetName val="Sheet8"/>
      <sheetName val="2023_domestic_supply"/>
      <sheetName val="2024P_domestic_supply"/>
    </sheetNames>
    <sheetDataSet>
      <sheetData sheetId="0" refreshError="1"/>
      <sheetData sheetId="1"/>
      <sheetData sheetId="2"/>
      <sheetData sheetId="3"/>
      <sheetData sheetId="4">
        <row r="3">
          <cell r="B3" t="str">
            <v>Anthracite (kt)</v>
          </cell>
        </row>
      </sheetData>
      <sheetData sheetId="5"/>
      <sheetData sheetId="6" refreshError="1"/>
      <sheetData sheetId="7">
        <row r="3">
          <cell r="B3" t="str">
            <v>Anthracite (kt)</v>
          </cell>
          <cell r="C3" t="str">
            <v>Coking coal (kt)</v>
          </cell>
          <cell r="D3" t="str">
            <v>Other bituminous coal (kt)</v>
          </cell>
          <cell r="E3" t="str">
            <v>Sub-bituminous coal (kt)</v>
          </cell>
          <cell r="F3" t="str">
            <v>Lignite (kt)</v>
          </cell>
          <cell r="G3" t="str">
            <v>Coke oven coke (kt)</v>
          </cell>
          <cell r="H3" t="str">
            <v>Coking Coal</v>
          </cell>
          <cell r="I3" t="str">
            <v>Anthracite &amp; Other Bituminous Coal</v>
          </cell>
          <cell r="J3" t="str">
            <v>Sub-
Bituminous Coal</v>
          </cell>
          <cell r="K3" t="str">
            <v>Lignite</v>
          </cell>
          <cell r="L3" t="str">
            <v>Coke Oven Coke</v>
          </cell>
        </row>
        <row r="4">
          <cell r="A4" t="str">
            <v>Africa</v>
          </cell>
          <cell r="B4">
            <v>2467.4789999999998</v>
          </cell>
          <cell r="C4">
            <v>3721.433</v>
          </cell>
          <cell r="D4">
            <v>185408.53400000001</v>
          </cell>
          <cell r="E4">
            <v>92.48</v>
          </cell>
          <cell r="F4">
            <v>193.63200000000001</v>
          </cell>
          <cell r="G4">
            <v>2590.0630000000001</v>
          </cell>
          <cell r="H4">
            <v>3.7214330000000002</v>
          </cell>
          <cell r="I4">
            <v>187.876013</v>
          </cell>
          <cell r="J4">
            <v>9.2480000000000007E-2</v>
          </cell>
          <cell r="K4">
            <v>0.193632</v>
          </cell>
          <cell r="L4">
            <v>2.5900630000000002</v>
          </cell>
        </row>
        <row r="5">
          <cell r="A5" t="str">
            <v>Albania</v>
          </cell>
          <cell r="B5">
            <v>127.533</v>
          </cell>
          <cell r="D5">
            <v>125.83199999999999</v>
          </cell>
          <cell r="F5">
            <v>1.7729999999999999</v>
          </cell>
          <cell r="H5">
            <v>0</v>
          </cell>
          <cell r="I5">
            <v>0.25336500000000001</v>
          </cell>
          <cell r="J5">
            <v>0</v>
          </cell>
          <cell r="K5">
            <v>1.7729999999999998E-3</v>
          </cell>
          <cell r="L5">
            <v>0</v>
          </cell>
        </row>
        <row r="6">
          <cell r="A6" t="str">
            <v>Algeria</v>
          </cell>
          <cell r="C6">
            <v>6.9630000000000001</v>
          </cell>
          <cell r="G6">
            <v>264.99099999999999</v>
          </cell>
          <cell r="H6">
            <v>6.9630000000000004E-3</v>
          </cell>
          <cell r="I6">
            <v>0</v>
          </cell>
          <cell r="J6">
            <v>0</v>
          </cell>
          <cell r="K6">
            <v>0</v>
          </cell>
          <cell r="L6">
            <v>0.26499099999999998</v>
          </cell>
        </row>
        <row r="7">
          <cell r="A7" t="str">
            <v>Argentina</v>
          </cell>
          <cell r="C7">
            <v>1078.05</v>
          </cell>
          <cell r="D7">
            <v>240.87700000000001</v>
          </cell>
          <cell r="G7">
            <v>1209.634</v>
          </cell>
          <cell r="H7">
            <v>1.07805</v>
          </cell>
          <cell r="I7">
            <v>0.24087700000000001</v>
          </cell>
          <cell r="J7">
            <v>0</v>
          </cell>
          <cell r="K7">
            <v>0</v>
          </cell>
          <cell r="L7">
            <v>1.2096340000000001</v>
          </cell>
        </row>
        <row r="8">
          <cell r="A8" t="str">
            <v>Armenia</v>
          </cell>
          <cell r="B8">
            <v>19.36</v>
          </cell>
          <cell r="C8">
            <v>0.88700000000000001</v>
          </cell>
          <cell r="D8">
            <v>1.4079999999999999</v>
          </cell>
          <cell r="F8">
            <v>0.06</v>
          </cell>
          <cell r="G8">
            <v>0.13600000000000001</v>
          </cell>
          <cell r="H8">
            <v>8.8699999999999998E-4</v>
          </cell>
          <cell r="I8">
            <v>2.0768000000000002E-2</v>
          </cell>
          <cell r="J8">
            <v>0</v>
          </cell>
          <cell r="K8">
            <v>5.9999999999999995E-5</v>
          </cell>
          <cell r="L8">
            <v>1.36E-4</v>
          </cell>
        </row>
        <row r="9">
          <cell r="A9" t="str">
            <v>Australia</v>
          </cell>
          <cell r="B9">
            <v>44</v>
          </cell>
          <cell r="C9">
            <v>4461</v>
          </cell>
          <cell r="D9">
            <v>27027</v>
          </cell>
          <cell r="E9">
            <v>22265</v>
          </cell>
          <cell r="F9">
            <v>38967</v>
          </cell>
          <cell r="G9">
            <v>2027</v>
          </cell>
          <cell r="H9">
            <v>4.4610000000000003</v>
          </cell>
          <cell r="I9">
            <v>27.071000000000002</v>
          </cell>
          <cell r="J9">
            <v>22.265000000000001</v>
          </cell>
          <cell r="K9">
            <v>38.966999999999999</v>
          </cell>
          <cell r="L9">
            <v>2.0270000000000001</v>
          </cell>
        </row>
        <row r="10">
          <cell r="A10" t="str">
            <v>Austria</v>
          </cell>
          <cell r="B10">
            <v>1.363</v>
          </cell>
          <cell r="C10">
            <v>1711.5139999999999</v>
          </cell>
          <cell r="D10">
            <v>654.13800000000003</v>
          </cell>
          <cell r="E10">
            <v>44.216999999999999</v>
          </cell>
          <cell r="F10">
            <v>3.7930000000000001</v>
          </cell>
          <cell r="G10">
            <v>2318.2869999999998</v>
          </cell>
          <cell r="H10">
            <v>1.711514</v>
          </cell>
          <cell r="I10">
            <v>0.65550100000000011</v>
          </cell>
          <cell r="J10">
            <v>4.4216999999999999E-2</v>
          </cell>
          <cell r="K10">
            <v>3.7930000000000004E-3</v>
          </cell>
          <cell r="L10">
            <v>2.3182869999999998</v>
          </cell>
        </row>
        <row r="11">
          <cell r="A11" t="str">
            <v>Bangladesh</v>
          </cell>
          <cell r="D11">
            <v>7869.8509999999997</v>
          </cell>
          <cell r="H11">
            <v>0</v>
          </cell>
          <cell r="I11">
            <v>7.8698509999999997</v>
          </cell>
          <cell r="J11">
            <v>0</v>
          </cell>
          <cell r="K11">
            <v>0</v>
          </cell>
          <cell r="L11">
            <v>0</v>
          </cell>
        </row>
        <row r="12">
          <cell r="A12" t="str">
            <v>Belarus</v>
          </cell>
          <cell r="D12">
            <v>720</v>
          </cell>
          <cell r="G12">
            <v>34.301000000000002</v>
          </cell>
          <cell r="H12">
            <v>0</v>
          </cell>
          <cell r="I12">
            <v>0.72</v>
          </cell>
          <cell r="J12">
            <v>0</v>
          </cell>
          <cell r="K12">
            <v>0</v>
          </cell>
          <cell r="L12">
            <v>3.4301000000000005E-2</v>
          </cell>
        </row>
        <row r="13">
          <cell r="A13" t="str">
            <v>Belgium</v>
          </cell>
          <cell r="B13">
            <v>76.8</v>
          </cell>
          <cell r="C13">
            <v>1709.3</v>
          </cell>
          <cell r="D13">
            <v>962</v>
          </cell>
          <cell r="E13">
            <v>107.2</v>
          </cell>
          <cell r="G13">
            <v>1570.9</v>
          </cell>
          <cell r="H13">
            <v>1.7093</v>
          </cell>
          <cell r="I13">
            <v>1.0387999999999999</v>
          </cell>
          <cell r="J13">
            <v>0.1072</v>
          </cell>
          <cell r="K13">
            <v>0</v>
          </cell>
          <cell r="L13">
            <v>1.5709000000000002</v>
          </cell>
        </row>
        <row r="14">
          <cell r="A14" t="str">
            <v>Benin</v>
          </cell>
          <cell r="D14">
            <v>158</v>
          </cell>
          <cell r="H14">
            <v>0</v>
          </cell>
          <cell r="I14">
            <v>0.158</v>
          </cell>
          <cell r="J14">
            <v>0</v>
          </cell>
          <cell r="K14">
            <v>0</v>
          </cell>
          <cell r="L14">
            <v>0</v>
          </cell>
        </row>
        <row r="15">
          <cell r="A15" t="str">
            <v>Bolivarian Republic of Venezuela</v>
          </cell>
          <cell r="D15">
            <v>81.733999999999995</v>
          </cell>
          <cell r="H15">
            <v>0</v>
          </cell>
          <cell r="I15">
            <v>8.1734000000000001E-2</v>
          </cell>
          <cell r="J15">
            <v>0</v>
          </cell>
          <cell r="K15">
            <v>0</v>
          </cell>
          <cell r="L15">
            <v>0</v>
          </cell>
        </row>
        <row r="16">
          <cell r="A16" t="str">
            <v>Bosnia and Herzegovina</v>
          </cell>
          <cell r="B16">
            <v>6.2220000000000004</v>
          </cell>
          <cell r="C16">
            <v>1054.1500000000001</v>
          </cell>
          <cell r="D16">
            <v>96.787999999999997</v>
          </cell>
          <cell r="F16">
            <v>11862.226000000001</v>
          </cell>
          <cell r="G16">
            <v>458.88900000000001</v>
          </cell>
          <cell r="H16">
            <v>1.0541500000000001</v>
          </cell>
          <cell r="I16">
            <v>0.10300999999999999</v>
          </cell>
          <cell r="J16">
            <v>0</v>
          </cell>
          <cell r="K16">
            <v>11.862226</v>
          </cell>
          <cell r="L16">
            <v>0.45888899999999999</v>
          </cell>
        </row>
        <row r="17">
          <cell r="A17" t="str">
            <v>Botswana</v>
          </cell>
          <cell r="D17">
            <v>1995.152</v>
          </cell>
          <cell r="H17">
            <v>0</v>
          </cell>
          <cell r="I17">
            <v>1.995152</v>
          </cell>
          <cell r="J17">
            <v>0</v>
          </cell>
          <cell r="K17">
            <v>0</v>
          </cell>
          <cell r="L17">
            <v>0</v>
          </cell>
        </row>
        <row r="18">
          <cell r="A18" t="str">
            <v>Brazil</v>
          </cell>
          <cell r="C18">
            <v>9590.0409999999993</v>
          </cell>
          <cell r="D18">
            <v>5662.0060000000003</v>
          </cell>
          <cell r="E18">
            <v>3255.0680000000002</v>
          </cell>
          <cell r="F18">
            <v>3322.1959999999999</v>
          </cell>
          <cell r="G18">
            <v>10393.975</v>
          </cell>
          <cell r="H18">
            <v>9.5900409999999994</v>
          </cell>
          <cell r="I18">
            <v>5.6620059999999999</v>
          </cell>
          <cell r="J18">
            <v>3.2550680000000001</v>
          </cell>
          <cell r="K18">
            <v>3.3221959999999999</v>
          </cell>
          <cell r="L18">
            <v>10.393975000000001</v>
          </cell>
        </row>
        <row r="19">
          <cell r="A19" t="str">
            <v>Brunei Darussalam</v>
          </cell>
          <cell r="F19">
            <v>1258.8</v>
          </cell>
          <cell r="H19">
            <v>0</v>
          </cell>
          <cell r="I19">
            <v>0</v>
          </cell>
          <cell r="J19">
            <v>0</v>
          </cell>
          <cell r="K19">
            <v>1.2587999999999999</v>
          </cell>
          <cell r="L19">
            <v>0</v>
          </cell>
        </row>
        <row r="20">
          <cell r="A20" t="str">
            <v>Bulgaria</v>
          </cell>
          <cell r="B20">
            <v>92.459000000000003</v>
          </cell>
          <cell r="D20">
            <v>483.15100000000001</v>
          </cell>
          <cell r="F20">
            <v>19810.724999999999</v>
          </cell>
          <cell r="G20">
            <v>155.36099999999999</v>
          </cell>
          <cell r="H20">
            <v>0</v>
          </cell>
          <cell r="I20">
            <v>0.57561000000000007</v>
          </cell>
          <cell r="J20">
            <v>0</v>
          </cell>
          <cell r="K20">
            <v>19.810724999999998</v>
          </cell>
          <cell r="L20">
            <v>0.155361</v>
          </cell>
        </row>
        <row r="21">
          <cell r="A21" t="str">
            <v>Cambodia</v>
          </cell>
          <cell r="E21">
            <v>5570.4539999999997</v>
          </cell>
          <cell r="F21">
            <v>27.178999999999998</v>
          </cell>
          <cell r="H21">
            <v>0</v>
          </cell>
          <cell r="I21">
            <v>0</v>
          </cell>
          <cell r="J21">
            <v>5.5704539999999998</v>
          </cell>
          <cell r="K21">
            <v>2.7178999999999998E-2</v>
          </cell>
          <cell r="L21">
            <v>0</v>
          </cell>
        </row>
        <row r="22">
          <cell r="A22" t="str">
            <v>Canada</v>
          </cell>
          <cell r="B22">
            <v>373.67700000000002</v>
          </cell>
          <cell r="C22">
            <v>3718.1309999999999</v>
          </cell>
          <cell r="D22">
            <v>1880.1020000000001</v>
          </cell>
          <cell r="E22">
            <v>3596.1</v>
          </cell>
          <cell r="F22">
            <v>7278.1580000000004</v>
          </cell>
          <cell r="G22">
            <v>2893.1559999999999</v>
          </cell>
          <cell r="H22">
            <v>3.7181310000000001</v>
          </cell>
          <cell r="I22">
            <v>2.2537790000000002</v>
          </cell>
          <cell r="J22">
            <v>3.5960999999999999</v>
          </cell>
          <cell r="K22">
            <v>7.2781580000000003</v>
          </cell>
          <cell r="L22">
            <v>2.8931559999999998</v>
          </cell>
        </row>
        <row r="23">
          <cell r="A23" t="str">
            <v>Chile</v>
          </cell>
          <cell r="B23">
            <v>10.971</v>
          </cell>
          <cell r="C23">
            <v>430.42</v>
          </cell>
          <cell r="D23">
            <v>5559.1059999999998</v>
          </cell>
          <cell r="E23">
            <v>0.10100000000000001</v>
          </cell>
          <cell r="G23">
            <v>247.95500000000001</v>
          </cell>
          <cell r="H23">
            <v>0.43042000000000002</v>
          </cell>
          <cell r="I23">
            <v>5.5700769999999995</v>
          </cell>
          <cell r="J23">
            <v>1.01E-4</v>
          </cell>
          <cell r="K23">
            <v>0</v>
          </cell>
          <cell r="L23">
            <v>0.24795500000000001</v>
          </cell>
        </row>
        <row r="24">
          <cell r="A24" t="str">
            <v>China (P.R. of China and Hong Kong, China)</v>
          </cell>
          <cell r="B24">
            <v>18308.728999999999</v>
          </cell>
          <cell r="C24">
            <v>643850.478</v>
          </cell>
          <cell r="D24">
            <v>4207991.6840000004</v>
          </cell>
          <cell r="G24">
            <v>477504.28700000001</v>
          </cell>
          <cell r="H24">
            <v>643.85047799999995</v>
          </cell>
          <cell r="I24">
            <v>4226.3004130000008</v>
          </cell>
          <cell r="J24">
            <v>0</v>
          </cell>
          <cell r="K24">
            <v>0</v>
          </cell>
          <cell r="L24">
            <v>477.50428700000003</v>
          </cell>
        </row>
        <row r="25">
          <cell r="A25" t="str">
            <v>Chinese Taipei</v>
          </cell>
          <cell r="B25">
            <v>47.726999999999997</v>
          </cell>
          <cell r="C25">
            <v>5942.1509999999998</v>
          </cell>
          <cell r="D25">
            <v>42800.955000000002</v>
          </cell>
          <cell r="E25">
            <v>10515.284</v>
          </cell>
          <cell r="G25">
            <v>5336.61</v>
          </cell>
          <cell r="H25">
            <v>5.942151</v>
          </cell>
          <cell r="I25">
            <v>42.848682000000004</v>
          </cell>
          <cell r="J25">
            <v>10.515283999999999</v>
          </cell>
          <cell r="K25">
            <v>0</v>
          </cell>
          <cell r="L25">
            <v>5.3366099999999994</v>
          </cell>
        </row>
        <row r="26">
          <cell r="A26" t="str">
            <v>Colombia</v>
          </cell>
          <cell r="B26">
            <v>4.5919999999999996</v>
          </cell>
          <cell r="C26">
            <v>5713.1170000000002</v>
          </cell>
          <cell r="D26">
            <v>5428.4960000000001</v>
          </cell>
          <cell r="G26">
            <v>255.8</v>
          </cell>
          <cell r="H26">
            <v>5.7131170000000004</v>
          </cell>
          <cell r="I26">
            <v>5.4330879999999997</v>
          </cell>
          <cell r="J26">
            <v>0</v>
          </cell>
          <cell r="K26">
            <v>0</v>
          </cell>
          <cell r="L26">
            <v>0.25580000000000003</v>
          </cell>
        </row>
        <row r="27">
          <cell r="A27" t="str">
            <v>Costa Rica</v>
          </cell>
          <cell r="B27">
            <v>3.0000000000000001E-3</v>
          </cell>
          <cell r="D27">
            <v>0.27500000000000002</v>
          </cell>
          <cell r="H27">
            <v>0</v>
          </cell>
          <cell r="I27">
            <v>2.7800000000000004E-4</v>
          </cell>
          <cell r="J27">
            <v>0</v>
          </cell>
          <cell r="K27">
            <v>0</v>
          </cell>
          <cell r="L27">
            <v>0</v>
          </cell>
        </row>
        <row r="28">
          <cell r="A28" t="str">
            <v>Croatia</v>
          </cell>
          <cell r="B28">
            <v>4.7</v>
          </cell>
          <cell r="D28">
            <v>545.6</v>
          </cell>
          <cell r="F28">
            <v>5</v>
          </cell>
          <cell r="G28">
            <v>28.4</v>
          </cell>
          <cell r="H28">
            <v>0</v>
          </cell>
          <cell r="I28">
            <v>0.55030000000000012</v>
          </cell>
          <cell r="J28">
            <v>0</v>
          </cell>
          <cell r="K28">
            <v>5.0000000000000001E-3</v>
          </cell>
          <cell r="L28">
            <v>2.8399999999999998E-2</v>
          </cell>
        </row>
        <row r="29">
          <cell r="A29" t="str">
            <v>Cuba</v>
          </cell>
          <cell r="B29">
            <v>0.24</v>
          </cell>
          <cell r="G29">
            <v>1.246</v>
          </cell>
          <cell r="H29">
            <v>0</v>
          </cell>
          <cell r="I29">
            <v>2.3999999999999998E-4</v>
          </cell>
          <cell r="J29">
            <v>0</v>
          </cell>
          <cell r="K29">
            <v>0</v>
          </cell>
          <cell r="L29">
            <v>1.2459999999999999E-3</v>
          </cell>
        </row>
        <row r="30">
          <cell r="A30" t="str">
            <v>Cyprus</v>
          </cell>
          <cell r="D30">
            <v>40.216999999999999</v>
          </cell>
          <cell r="E30">
            <v>7.7619999999999996</v>
          </cell>
          <cell r="H30">
            <v>0</v>
          </cell>
          <cell r="I30">
            <v>4.0216999999999996E-2</v>
          </cell>
          <cell r="J30">
            <v>7.7619999999999998E-3</v>
          </cell>
          <cell r="K30">
            <v>0</v>
          </cell>
          <cell r="L30">
            <v>0</v>
          </cell>
        </row>
        <row r="31">
          <cell r="A31" t="str">
            <v>Czech Republic</v>
          </cell>
          <cell r="B31">
            <v>22.838999999999999</v>
          </cell>
          <cell r="C31">
            <v>2463.7159999999999</v>
          </cell>
          <cell r="D31">
            <v>1685.8820000000001</v>
          </cell>
          <cell r="F31">
            <v>26730.085999999999</v>
          </cell>
          <cell r="G31">
            <v>1613.55</v>
          </cell>
          <cell r="H31">
            <v>2.4637159999999998</v>
          </cell>
          <cell r="I31">
            <v>1.7087209999999999</v>
          </cell>
          <cell r="J31">
            <v>0</v>
          </cell>
          <cell r="K31">
            <v>26.730086</v>
          </cell>
          <cell r="L31">
            <v>1.61355</v>
          </cell>
        </row>
        <row r="32">
          <cell r="A32" t="str">
            <v>DEMOCRATIC PEOPLE'S REPUBLIC OF KOREA</v>
          </cell>
          <cell r="B32">
            <v>11970</v>
          </cell>
          <cell r="D32">
            <v>9518.1239999999998</v>
          </cell>
          <cell r="E32">
            <v>1516.433</v>
          </cell>
          <cell r="G32">
            <v>56.978999999999999</v>
          </cell>
          <cell r="H32">
            <v>0</v>
          </cell>
          <cell r="I32">
            <v>21.488123999999999</v>
          </cell>
          <cell r="J32">
            <v>1.5164329999999999</v>
          </cell>
          <cell r="K32">
            <v>0</v>
          </cell>
          <cell r="L32">
            <v>5.6979000000000002E-2</v>
          </cell>
        </row>
        <row r="33">
          <cell r="A33" t="str">
            <v>Denmark</v>
          </cell>
          <cell r="D33">
            <v>1174.386</v>
          </cell>
          <cell r="G33">
            <v>8.8030000000000008</v>
          </cell>
          <cell r="H33">
            <v>0</v>
          </cell>
          <cell r="I33">
            <v>1.1743859999999999</v>
          </cell>
          <cell r="J33">
            <v>0</v>
          </cell>
          <cell r="K33">
            <v>0</v>
          </cell>
          <cell r="L33">
            <v>8.8030000000000001E-3</v>
          </cell>
        </row>
        <row r="34">
          <cell r="A34" t="str">
            <v>Dominican Republic</v>
          </cell>
          <cell r="D34">
            <v>2915.82</v>
          </cell>
          <cell r="H34">
            <v>0</v>
          </cell>
          <cell r="I34">
            <v>2.9158200000000001</v>
          </cell>
          <cell r="J34">
            <v>0</v>
          </cell>
          <cell r="K34">
            <v>0</v>
          </cell>
          <cell r="L34">
            <v>0</v>
          </cell>
        </row>
        <row r="35">
          <cell r="A35" t="str">
            <v>Egypt</v>
          </cell>
          <cell r="C35">
            <v>111</v>
          </cell>
          <cell r="D35">
            <v>3153</v>
          </cell>
          <cell r="G35">
            <v>569</v>
          </cell>
          <cell r="H35">
            <v>0.111</v>
          </cell>
          <cell r="I35">
            <v>3.153</v>
          </cell>
          <cell r="J35">
            <v>0</v>
          </cell>
          <cell r="K35">
            <v>0</v>
          </cell>
          <cell r="L35">
            <v>0.56899999999999995</v>
          </cell>
        </row>
        <row r="36">
          <cell r="A36" t="str">
            <v>El Salvador</v>
          </cell>
          <cell r="G36">
            <v>0.33900000000000002</v>
          </cell>
          <cell r="H36">
            <v>0</v>
          </cell>
          <cell r="I36">
            <v>0</v>
          </cell>
          <cell r="J36">
            <v>0</v>
          </cell>
          <cell r="K36">
            <v>0</v>
          </cell>
          <cell r="L36">
            <v>3.39E-4</v>
          </cell>
        </row>
        <row r="37">
          <cell r="A37" t="str">
            <v>Estonia</v>
          </cell>
          <cell r="D37">
            <v>5.4</v>
          </cell>
          <cell r="H37">
            <v>0</v>
          </cell>
          <cell r="I37">
            <v>5.4000000000000003E-3</v>
          </cell>
          <cell r="J37">
            <v>0</v>
          </cell>
          <cell r="K37">
            <v>0</v>
          </cell>
          <cell r="L37">
            <v>0</v>
          </cell>
        </row>
        <row r="38">
          <cell r="A38" t="str">
            <v>Ethiopia</v>
          </cell>
          <cell r="D38">
            <v>1525.902</v>
          </cell>
          <cell r="H38">
            <v>0</v>
          </cell>
          <cell r="I38">
            <v>1.5259020000000001</v>
          </cell>
          <cell r="J38">
            <v>0</v>
          </cell>
          <cell r="K38">
            <v>0</v>
          </cell>
          <cell r="L38">
            <v>0</v>
          </cell>
        </row>
        <row r="39">
          <cell r="A39" t="str">
            <v>Finland</v>
          </cell>
          <cell r="B39">
            <v>2</v>
          </cell>
          <cell r="C39">
            <v>1211</v>
          </cell>
          <cell r="D39">
            <v>1231</v>
          </cell>
          <cell r="G39">
            <v>1041</v>
          </cell>
          <cell r="H39">
            <v>1.2110000000000001</v>
          </cell>
          <cell r="I39">
            <v>1.2330000000000001</v>
          </cell>
          <cell r="J39">
            <v>0</v>
          </cell>
          <cell r="K39">
            <v>0</v>
          </cell>
          <cell r="L39">
            <v>1.0409999999999999</v>
          </cell>
        </row>
        <row r="40">
          <cell r="A40" t="str">
            <v>Former Soviet Union (If no detail)</v>
          </cell>
          <cell r="B40">
            <v>0</v>
          </cell>
          <cell r="C40">
            <v>0</v>
          </cell>
          <cell r="D40">
            <v>0</v>
          </cell>
          <cell r="E40">
            <v>0</v>
          </cell>
          <cell r="F40">
            <v>0</v>
          </cell>
          <cell r="G40">
            <v>0</v>
          </cell>
          <cell r="H40">
            <v>0</v>
          </cell>
          <cell r="I40">
            <v>0</v>
          </cell>
          <cell r="J40">
            <v>0</v>
          </cell>
          <cell r="K40">
            <v>0</v>
          </cell>
          <cell r="L40">
            <v>0</v>
          </cell>
        </row>
        <row r="41">
          <cell r="A41" t="str">
            <v>Former Yugoslavia (If no detail)</v>
          </cell>
          <cell r="B41">
            <v>0</v>
          </cell>
          <cell r="C41">
            <v>0</v>
          </cell>
          <cell r="D41">
            <v>0</v>
          </cell>
          <cell r="E41">
            <v>0</v>
          </cell>
          <cell r="F41">
            <v>0</v>
          </cell>
          <cell r="G41">
            <v>0</v>
          </cell>
          <cell r="H41">
            <v>0</v>
          </cell>
          <cell r="I41">
            <v>0</v>
          </cell>
          <cell r="J41">
            <v>0</v>
          </cell>
          <cell r="K41">
            <v>0</v>
          </cell>
          <cell r="L41">
            <v>0</v>
          </cell>
        </row>
        <row r="42">
          <cell r="A42" t="str">
            <v>France</v>
          </cell>
          <cell r="B42">
            <v>133.28299999999999</v>
          </cell>
          <cell r="C42">
            <v>0</v>
          </cell>
          <cell r="D42">
            <v>5931.5940000000001</v>
          </cell>
          <cell r="F42">
            <v>21.873999999999999</v>
          </cell>
          <cell r="G42">
            <v>2891.8670000000002</v>
          </cell>
          <cell r="H42">
            <v>0</v>
          </cell>
          <cell r="I42">
            <v>6.0648770000000001</v>
          </cell>
          <cell r="J42">
            <v>0</v>
          </cell>
          <cell r="K42">
            <v>2.1873999999999998E-2</v>
          </cell>
          <cell r="L42">
            <v>2.8918670000000004</v>
          </cell>
        </row>
        <row r="43">
          <cell r="A43" t="str">
            <v>Georgia</v>
          </cell>
          <cell r="B43">
            <v>5.2489999999999997</v>
          </cell>
          <cell r="D43">
            <v>124.688</v>
          </cell>
          <cell r="F43">
            <v>162.16399999999999</v>
          </cell>
          <cell r="G43">
            <v>91.12</v>
          </cell>
          <cell r="H43">
            <v>0</v>
          </cell>
          <cell r="I43">
            <v>0.12993700000000002</v>
          </cell>
          <cell r="J43">
            <v>0</v>
          </cell>
          <cell r="K43">
            <v>0.16216399999999997</v>
          </cell>
          <cell r="L43">
            <v>9.1120000000000007E-2</v>
          </cell>
        </row>
        <row r="44">
          <cell r="A44" t="str">
            <v>Germany</v>
          </cell>
          <cell r="B44">
            <v>562.87300000000005</v>
          </cell>
          <cell r="C44">
            <v>11347.392</v>
          </cell>
          <cell r="D44">
            <v>17085.891</v>
          </cell>
          <cell r="F44">
            <v>102110.876</v>
          </cell>
          <cell r="G44">
            <v>9610.2360000000008</v>
          </cell>
          <cell r="H44">
            <v>11.347391999999999</v>
          </cell>
          <cell r="I44">
            <v>17.648764</v>
          </cell>
          <cell r="J44">
            <v>0</v>
          </cell>
          <cell r="K44">
            <v>102.110876</v>
          </cell>
          <cell r="L44">
            <v>9.6102360000000004</v>
          </cell>
        </row>
        <row r="45">
          <cell r="A45" t="str">
            <v>Greece</v>
          </cell>
          <cell r="D45">
            <v>85.894000000000005</v>
          </cell>
          <cell r="F45">
            <v>9630.3050000000003</v>
          </cell>
          <cell r="H45">
            <v>0</v>
          </cell>
          <cell r="I45">
            <v>8.5894000000000012E-2</v>
          </cell>
          <cell r="J45">
            <v>0</v>
          </cell>
          <cell r="K45">
            <v>9.6303049999999999</v>
          </cell>
          <cell r="L45">
            <v>0</v>
          </cell>
        </row>
        <row r="46">
          <cell r="A46" t="str">
            <v>Guatemala</v>
          </cell>
          <cell r="D46">
            <v>1037.527</v>
          </cell>
          <cell r="H46">
            <v>0</v>
          </cell>
          <cell r="I46">
            <v>1.0375270000000001</v>
          </cell>
          <cell r="J46">
            <v>0</v>
          </cell>
          <cell r="K46">
            <v>0</v>
          </cell>
          <cell r="L46">
            <v>0</v>
          </cell>
        </row>
        <row r="47">
          <cell r="A47" t="str">
            <v>Honduras</v>
          </cell>
          <cell r="D47">
            <v>29.109000000000002</v>
          </cell>
          <cell r="H47">
            <v>0</v>
          </cell>
          <cell r="I47">
            <v>2.9109000000000003E-2</v>
          </cell>
          <cell r="J47">
            <v>0</v>
          </cell>
          <cell r="K47">
            <v>0</v>
          </cell>
          <cell r="L47">
            <v>0</v>
          </cell>
        </row>
        <row r="48">
          <cell r="A48" t="str">
            <v>Hong Kong (China)</v>
          </cell>
          <cell r="D48">
            <v>5566.89</v>
          </cell>
          <cell r="H48">
            <v>0</v>
          </cell>
          <cell r="I48">
            <v>5.5668899999999999</v>
          </cell>
          <cell r="J48">
            <v>0</v>
          </cell>
          <cell r="K48">
            <v>0</v>
          </cell>
          <cell r="L48">
            <v>0</v>
          </cell>
        </row>
        <row r="49">
          <cell r="A49" t="str">
            <v>Hungary</v>
          </cell>
          <cell r="B49">
            <v>2</v>
          </cell>
          <cell r="C49">
            <v>313</v>
          </cell>
          <cell r="D49">
            <v>36</v>
          </cell>
          <cell r="F49">
            <v>4123</v>
          </cell>
          <cell r="G49">
            <v>153</v>
          </cell>
          <cell r="H49">
            <v>0.313</v>
          </cell>
          <cell r="I49">
            <v>3.7999999999999999E-2</v>
          </cell>
          <cell r="J49">
            <v>0</v>
          </cell>
          <cell r="K49">
            <v>4.1230000000000002</v>
          </cell>
          <cell r="L49">
            <v>0.153</v>
          </cell>
        </row>
        <row r="50">
          <cell r="A50" t="str">
            <v>Iceland</v>
          </cell>
          <cell r="B50">
            <v>129.65299999999999</v>
          </cell>
          <cell r="G50">
            <v>8.2149999999999999</v>
          </cell>
          <cell r="H50">
            <v>0</v>
          </cell>
          <cell r="I50">
            <v>0.12965299999999999</v>
          </cell>
          <cell r="J50">
            <v>0</v>
          </cell>
          <cell r="K50">
            <v>0</v>
          </cell>
          <cell r="L50">
            <v>8.2150000000000001E-3</v>
          </cell>
        </row>
        <row r="51">
          <cell r="A51" t="str">
            <v>India</v>
          </cell>
          <cell r="C51">
            <v>115962</v>
          </cell>
          <cell r="D51">
            <v>981197</v>
          </cell>
          <cell r="E51">
            <v>121122.78</v>
          </cell>
          <cell r="F51">
            <v>42600</v>
          </cell>
          <cell r="G51">
            <v>55147.074999999997</v>
          </cell>
          <cell r="H51">
            <v>115.962</v>
          </cell>
          <cell r="I51">
            <v>981.197</v>
          </cell>
          <cell r="J51">
            <v>121.12278000000001</v>
          </cell>
          <cell r="K51">
            <v>42.6</v>
          </cell>
          <cell r="L51">
            <v>55.147074999999994</v>
          </cell>
        </row>
        <row r="52">
          <cell r="A52" t="str">
            <v>Indonesia</v>
          </cell>
          <cell r="C52">
            <v>14457.536</v>
          </cell>
          <cell r="D52">
            <v>15495.805</v>
          </cell>
          <cell r="E52">
            <v>178977.18400000001</v>
          </cell>
          <cell r="G52">
            <v>4110.2150000000001</v>
          </cell>
          <cell r="H52">
            <v>14.457535999999999</v>
          </cell>
          <cell r="I52">
            <v>15.495805000000001</v>
          </cell>
          <cell r="J52">
            <v>178.97718400000002</v>
          </cell>
          <cell r="K52">
            <v>0</v>
          </cell>
          <cell r="L52">
            <v>4.1102150000000002</v>
          </cell>
        </row>
        <row r="53">
          <cell r="A53" t="str">
            <v>Ireland</v>
          </cell>
          <cell r="B53">
            <v>53.555999999999997</v>
          </cell>
          <cell r="D53">
            <v>641.08399999999995</v>
          </cell>
          <cell r="H53">
            <v>0</v>
          </cell>
          <cell r="I53">
            <v>0.69464000000000004</v>
          </cell>
          <cell r="J53">
            <v>0</v>
          </cell>
          <cell r="K53">
            <v>0</v>
          </cell>
          <cell r="L53">
            <v>0</v>
          </cell>
        </row>
        <row r="54">
          <cell r="A54" t="str">
            <v>Islamic Republic of Iran</v>
          </cell>
          <cell r="C54">
            <v>1919.4449999999999</v>
          </cell>
          <cell r="D54">
            <v>731.39700000000005</v>
          </cell>
          <cell r="G54">
            <v>2477.848</v>
          </cell>
          <cell r="H54">
            <v>1.9194449999999998</v>
          </cell>
          <cell r="I54">
            <v>0.73139700000000007</v>
          </cell>
          <cell r="J54">
            <v>0</v>
          </cell>
          <cell r="K54">
            <v>0</v>
          </cell>
          <cell r="L54">
            <v>2.4778479999999998</v>
          </cell>
        </row>
        <row r="55">
          <cell r="A55" t="str">
            <v>Israel</v>
          </cell>
          <cell r="D55">
            <v>5297.8919999999998</v>
          </cell>
          <cell r="H55">
            <v>0</v>
          </cell>
          <cell r="I55">
            <v>5.297892</v>
          </cell>
          <cell r="J55">
            <v>0</v>
          </cell>
          <cell r="K55">
            <v>0</v>
          </cell>
          <cell r="L55">
            <v>0</v>
          </cell>
        </row>
        <row r="56">
          <cell r="A56" t="str">
            <v>Italy</v>
          </cell>
          <cell r="B56">
            <v>64.759</v>
          </cell>
          <cell r="C56">
            <v>1773.6410000000001</v>
          </cell>
          <cell r="D56">
            <v>5625.5730000000003</v>
          </cell>
          <cell r="G56">
            <v>1199.0060000000001</v>
          </cell>
          <cell r="H56">
            <v>1.773641</v>
          </cell>
          <cell r="I56">
            <v>5.6903320000000006</v>
          </cell>
          <cell r="J56">
            <v>0</v>
          </cell>
          <cell r="K56">
            <v>0</v>
          </cell>
          <cell r="L56">
            <v>1.199006</v>
          </cell>
        </row>
        <row r="57">
          <cell r="A57" t="str">
            <v>Jamaica</v>
          </cell>
          <cell r="D57">
            <v>3.323</v>
          </cell>
          <cell r="H57">
            <v>0</v>
          </cell>
          <cell r="I57">
            <v>3.323E-3</v>
          </cell>
          <cell r="J57">
            <v>0</v>
          </cell>
          <cell r="K57">
            <v>0</v>
          </cell>
          <cell r="L57">
            <v>0</v>
          </cell>
        </row>
        <row r="58">
          <cell r="A58" t="str">
            <v>Japan</v>
          </cell>
          <cell r="B58">
            <v>4101.1909999999998</v>
          </cell>
          <cell r="C58">
            <v>39681.597000000002</v>
          </cell>
          <cell r="D58">
            <v>120563.516</v>
          </cell>
          <cell r="G58">
            <v>27729.996999999999</v>
          </cell>
          <cell r="H58">
            <v>39.681597000000004</v>
          </cell>
          <cell r="I58">
            <v>124.66470700000001</v>
          </cell>
          <cell r="J58">
            <v>0</v>
          </cell>
          <cell r="K58">
            <v>0</v>
          </cell>
          <cell r="L58">
            <v>27.729997000000001</v>
          </cell>
        </row>
        <row r="59">
          <cell r="A59" t="str">
            <v>Jordan</v>
          </cell>
          <cell r="B59">
            <v>173.90100000000001</v>
          </cell>
          <cell r="H59">
            <v>0</v>
          </cell>
          <cell r="I59">
            <v>0.173901</v>
          </cell>
          <cell r="J59">
            <v>0</v>
          </cell>
          <cell r="K59">
            <v>0</v>
          </cell>
          <cell r="L59">
            <v>0</v>
          </cell>
        </row>
        <row r="60">
          <cell r="A60" t="str">
            <v>Kazakhstan</v>
          </cell>
          <cell r="C60">
            <v>3322.9879999999998</v>
          </cell>
          <cell r="D60">
            <v>73337.385999999999</v>
          </cell>
          <cell r="F60">
            <v>1673.364</v>
          </cell>
          <cell r="G60">
            <v>2904.663</v>
          </cell>
          <cell r="H60">
            <v>3.3229879999999996</v>
          </cell>
          <cell r="I60">
            <v>73.337385999999995</v>
          </cell>
          <cell r="J60">
            <v>0</v>
          </cell>
          <cell r="K60">
            <v>1.6733640000000001</v>
          </cell>
          <cell r="L60">
            <v>2.9046630000000002</v>
          </cell>
        </row>
        <row r="61">
          <cell r="A61" t="str">
            <v>Kenya</v>
          </cell>
          <cell r="D61">
            <v>1452.579</v>
          </cell>
          <cell r="H61">
            <v>0</v>
          </cell>
          <cell r="I61">
            <v>1.4525789999999998</v>
          </cell>
          <cell r="J61">
            <v>0</v>
          </cell>
          <cell r="K61">
            <v>0</v>
          </cell>
          <cell r="L61">
            <v>0</v>
          </cell>
        </row>
        <row r="62">
          <cell r="A62" t="str">
            <v>Kingdom of Eswatini</v>
          </cell>
          <cell r="D62">
            <v>121.72499999999999</v>
          </cell>
          <cell r="H62">
            <v>0</v>
          </cell>
          <cell r="I62">
            <v>0.121725</v>
          </cell>
          <cell r="J62">
            <v>0</v>
          </cell>
          <cell r="K62">
            <v>0</v>
          </cell>
          <cell r="L62">
            <v>0</v>
          </cell>
        </row>
        <row r="63">
          <cell r="A63" t="str">
            <v>Korea</v>
          </cell>
          <cell r="B63">
            <v>5395.567</v>
          </cell>
          <cell r="C63">
            <v>23056.095000000001</v>
          </cell>
          <cell r="D63">
            <v>91263.528000000006</v>
          </cell>
          <cell r="E63">
            <v>1891.2629999999999</v>
          </cell>
          <cell r="G63">
            <v>15693.737999999999</v>
          </cell>
          <cell r="H63">
            <v>23.056095000000003</v>
          </cell>
          <cell r="I63">
            <v>96.659095000000008</v>
          </cell>
          <cell r="J63">
            <v>1.8912629999999999</v>
          </cell>
          <cell r="K63">
            <v>0</v>
          </cell>
          <cell r="L63">
            <v>15.693738</v>
          </cell>
        </row>
        <row r="64">
          <cell r="A64" t="str">
            <v>Kosovo</v>
          </cell>
          <cell r="B64">
            <v>3.0000000000000001E-3</v>
          </cell>
          <cell r="D64">
            <v>18.318999999999999</v>
          </cell>
          <cell r="F64">
            <v>6860.5929999999998</v>
          </cell>
          <cell r="H64">
            <v>0</v>
          </cell>
          <cell r="I64">
            <v>1.8321999999999998E-2</v>
          </cell>
          <cell r="J64">
            <v>0</v>
          </cell>
          <cell r="K64">
            <v>6.8605929999999997</v>
          </cell>
          <cell r="L64">
            <v>0</v>
          </cell>
        </row>
        <row r="65">
          <cell r="A65" t="str">
            <v>Kyrgyzstan</v>
          </cell>
          <cell r="B65">
            <v>3.464</v>
          </cell>
          <cell r="D65">
            <v>573.24800000000005</v>
          </cell>
          <cell r="F65">
            <v>2238.79</v>
          </cell>
          <cell r="H65">
            <v>0</v>
          </cell>
          <cell r="I65">
            <v>0.57671200000000011</v>
          </cell>
          <cell r="J65">
            <v>0</v>
          </cell>
          <cell r="K65">
            <v>2.2387899999999998</v>
          </cell>
          <cell r="L65">
            <v>0</v>
          </cell>
        </row>
        <row r="66">
          <cell r="A66" t="str">
            <v>Lao People's Democratic Republic</v>
          </cell>
          <cell r="B66">
            <v>478.83800000000002</v>
          </cell>
          <cell r="F66">
            <v>14884.047</v>
          </cell>
          <cell r="H66">
            <v>0</v>
          </cell>
          <cell r="I66">
            <v>0.47883800000000004</v>
          </cell>
          <cell r="J66">
            <v>0</v>
          </cell>
          <cell r="K66">
            <v>14.884047000000001</v>
          </cell>
          <cell r="L66">
            <v>0</v>
          </cell>
        </row>
        <row r="67">
          <cell r="A67" t="str">
            <v>Latvia</v>
          </cell>
          <cell r="B67">
            <v>0.13200000000000001</v>
          </cell>
          <cell r="D67">
            <v>19.477</v>
          </cell>
          <cell r="H67">
            <v>0</v>
          </cell>
          <cell r="I67">
            <v>1.9609000000000001E-2</v>
          </cell>
          <cell r="J67">
            <v>0</v>
          </cell>
          <cell r="K67">
            <v>0</v>
          </cell>
          <cell r="L67">
            <v>0</v>
          </cell>
        </row>
        <row r="68">
          <cell r="A68" t="str">
            <v>Lebanon</v>
          </cell>
          <cell r="D68">
            <v>181.59299999999999</v>
          </cell>
          <cell r="H68">
            <v>0</v>
          </cell>
          <cell r="I68">
            <v>0.18159299999999998</v>
          </cell>
          <cell r="J68">
            <v>0</v>
          </cell>
          <cell r="K68">
            <v>0</v>
          </cell>
          <cell r="L68">
            <v>0</v>
          </cell>
        </row>
        <row r="69">
          <cell r="A69" t="str">
            <v>Lithuania</v>
          </cell>
          <cell r="D69">
            <v>132.80000000000001</v>
          </cell>
          <cell r="E69">
            <v>18</v>
          </cell>
          <cell r="F69">
            <v>1.8</v>
          </cell>
          <cell r="G69">
            <v>13.3</v>
          </cell>
          <cell r="H69">
            <v>0</v>
          </cell>
          <cell r="I69">
            <v>0.1328</v>
          </cell>
          <cell r="J69">
            <v>1.7999999999999999E-2</v>
          </cell>
          <cell r="K69">
            <v>1.8E-3</v>
          </cell>
          <cell r="L69">
            <v>1.3300000000000001E-2</v>
          </cell>
        </row>
        <row r="70">
          <cell r="A70" t="str">
            <v>Luxembourg</v>
          </cell>
          <cell r="B70">
            <v>0.224</v>
          </cell>
          <cell r="D70">
            <v>31.567</v>
          </cell>
          <cell r="G70">
            <v>1.994</v>
          </cell>
          <cell r="H70">
            <v>0</v>
          </cell>
          <cell r="I70">
            <v>3.1791E-2</v>
          </cell>
          <cell r="J70">
            <v>0</v>
          </cell>
          <cell r="K70">
            <v>0</v>
          </cell>
          <cell r="L70">
            <v>1.9940000000000001E-3</v>
          </cell>
        </row>
        <row r="71">
          <cell r="A71" t="str">
            <v>Madagascar</v>
          </cell>
          <cell r="B71">
            <v>0.39800000000000002</v>
          </cell>
          <cell r="D71">
            <v>472.02100000000002</v>
          </cell>
          <cell r="H71">
            <v>0</v>
          </cell>
          <cell r="I71">
            <v>0.47241900000000003</v>
          </cell>
          <cell r="J71">
            <v>0</v>
          </cell>
          <cell r="K71">
            <v>0</v>
          </cell>
          <cell r="L71">
            <v>0</v>
          </cell>
        </row>
        <row r="72">
          <cell r="A72" t="str">
            <v>Malaysia</v>
          </cell>
          <cell r="D72">
            <v>35524.106</v>
          </cell>
          <cell r="G72">
            <v>1782.6020000000001</v>
          </cell>
          <cell r="H72">
            <v>0</v>
          </cell>
          <cell r="I72">
            <v>35.524106000000003</v>
          </cell>
          <cell r="J72">
            <v>0</v>
          </cell>
          <cell r="K72">
            <v>0</v>
          </cell>
          <cell r="L72">
            <v>1.782602</v>
          </cell>
        </row>
        <row r="73">
          <cell r="A73" t="str">
            <v>Mauritius</v>
          </cell>
          <cell r="D73">
            <v>651.25800000000004</v>
          </cell>
          <cell r="H73">
            <v>0</v>
          </cell>
          <cell r="I73">
            <v>0.651258</v>
          </cell>
          <cell r="J73">
            <v>0</v>
          </cell>
          <cell r="K73">
            <v>0</v>
          </cell>
          <cell r="L73">
            <v>0</v>
          </cell>
        </row>
        <row r="74">
          <cell r="A74" t="str">
            <v>Memo: Africa (UN)</v>
          </cell>
          <cell r="B74">
            <v>2467.4789999999998</v>
          </cell>
          <cell r="C74">
            <v>3721.433</v>
          </cell>
          <cell r="D74">
            <v>185408.53400000001</v>
          </cell>
          <cell r="E74">
            <v>92.48</v>
          </cell>
          <cell r="F74">
            <v>193.63200000000001</v>
          </cell>
          <cell r="G74">
            <v>2590.0630000000001</v>
          </cell>
          <cell r="H74">
            <v>3.7214330000000002</v>
          </cell>
          <cell r="I74">
            <v>187.876013</v>
          </cell>
          <cell r="J74">
            <v>9.2480000000000007E-2</v>
          </cell>
          <cell r="K74">
            <v>0.193632</v>
          </cell>
          <cell r="L74">
            <v>2.5900630000000002</v>
          </cell>
        </row>
        <row r="75">
          <cell r="A75" t="str">
            <v>Memo: Americas (UN)</v>
          </cell>
          <cell r="B75">
            <v>2797.73</v>
          </cell>
          <cell r="C75">
            <v>36004.383999999998</v>
          </cell>
          <cell r="D75">
            <v>159441.43400000001</v>
          </cell>
          <cell r="E75">
            <v>226404.81899999999</v>
          </cell>
          <cell r="F75">
            <v>47842.92</v>
          </cell>
          <cell r="G75">
            <v>24862.769</v>
          </cell>
          <cell r="H75">
            <v>36.004384000000002</v>
          </cell>
          <cell r="I75">
            <v>162.23916400000002</v>
          </cell>
          <cell r="J75">
            <v>226.40481899999997</v>
          </cell>
          <cell r="K75">
            <v>47.842919999999999</v>
          </cell>
          <cell r="L75">
            <v>24.862769</v>
          </cell>
        </row>
        <row r="76">
          <cell r="A76" t="str">
            <v>Memo: ASEAN</v>
          </cell>
          <cell r="B76">
            <v>50253.370999999999</v>
          </cell>
          <cell r="C76">
            <v>21175.573</v>
          </cell>
          <cell r="D76">
            <v>88305.017999999996</v>
          </cell>
          <cell r="E76">
            <v>246860.17499999999</v>
          </cell>
          <cell r="F76">
            <v>31089.123</v>
          </cell>
          <cell r="G76">
            <v>11576.989</v>
          </cell>
          <cell r="H76">
            <v>21.175573</v>
          </cell>
          <cell r="I76">
            <v>138.55838900000001</v>
          </cell>
          <cell r="J76">
            <v>246.860175</v>
          </cell>
          <cell r="K76">
            <v>31.089123000000001</v>
          </cell>
          <cell r="L76">
            <v>11.576988999999999</v>
          </cell>
        </row>
        <row r="77">
          <cell r="A77" t="str">
            <v>Memo: Asia (UN)</v>
          </cell>
          <cell r="B77">
            <v>91121.004000000001</v>
          </cell>
          <cell r="C77">
            <v>860156.755</v>
          </cell>
          <cell r="D77">
            <v>5690468.9869999997</v>
          </cell>
          <cell r="E77">
            <v>383285.04300000001</v>
          </cell>
          <cell r="F77">
            <v>181526.91399999999</v>
          </cell>
          <cell r="G77">
            <v>603269.06499999994</v>
          </cell>
          <cell r="H77">
            <v>860.15675499999998</v>
          </cell>
          <cell r="I77">
            <v>5781.5899909999998</v>
          </cell>
          <cell r="J77">
            <v>383.28504300000003</v>
          </cell>
          <cell r="K77">
            <v>181.52691399999998</v>
          </cell>
          <cell r="L77">
            <v>603.26906499999996</v>
          </cell>
        </row>
        <row r="78">
          <cell r="A78" t="str">
            <v>Memo: Europe (UN)</v>
          </cell>
          <cell r="B78">
            <v>10903.529</v>
          </cell>
          <cell r="C78">
            <v>121428.155</v>
          </cell>
          <cell r="D78">
            <v>231116.54</v>
          </cell>
          <cell r="E78">
            <v>762.34799999999996</v>
          </cell>
          <cell r="F78">
            <v>339185.26500000001</v>
          </cell>
          <cell r="G78">
            <v>80524.425000000003</v>
          </cell>
          <cell r="H78">
            <v>121.428155</v>
          </cell>
          <cell r="I78">
            <v>242.02006900000001</v>
          </cell>
          <cell r="J78">
            <v>0.76234799999999991</v>
          </cell>
          <cell r="K78">
            <v>339.18526500000002</v>
          </cell>
          <cell r="L78">
            <v>80.524425000000008</v>
          </cell>
        </row>
        <row r="79">
          <cell r="A79" t="str">
            <v>Memo: European Union-27</v>
          </cell>
          <cell r="B79">
            <v>1247.789</v>
          </cell>
          <cell r="C79">
            <v>40759.252</v>
          </cell>
          <cell r="D79">
            <v>86726.123000000007</v>
          </cell>
          <cell r="E79">
            <v>743.36900000000003</v>
          </cell>
          <cell r="F79">
            <v>220676.54</v>
          </cell>
          <cell r="G79">
            <v>28076.266</v>
          </cell>
          <cell r="H79">
            <v>40.759252000000004</v>
          </cell>
          <cell r="I79">
            <v>87.973912000000013</v>
          </cell>
          <cell r="J79">
            <v>0.74336900000000006</v>
          </cell>
          <cell r="K79">
            <v>220.67654000000002</v>
          </cell>
          <cell r="L79">
            <v>28.076266</v>
          </cell>
        </row>
        <row r="80">
          <cell r="A80" t="str">
            <v>Memo: European Union-28</v>
          </cell>
          <cell r="B80">
            <v>1247.789</v>
          </cell>
          <cell r="C80">
            <v>42170.004000000001</v>
          </cell>
          <cell r="D80">
            <v>89782.335999999996</v>
          </cell>
          <cell r="E80">
            <v>743.36900000000003</v>
          </cell>
          <cell r="F80">
            <v>220676.54</v>
          </cell>
          <cell r="G80">
            <v>30672.276000000002</v>
          </cell>
          <cell r="H80">
            <v>42.170003999999999</v>
          </cell>
          <cell r="I80">
            <v>91.030124999999998</v>
          </cell>
          <cell r="J80">
            <v>0.74336900000000006</v>
          </cell>
          <cell r="K80">
            <v>220.67654000000002</v>
          </cell>
          <cell r="L80">
            <v>30.672276</v>
          </cell>
        </row>
        <row r="81">
          <cell r="A81" t="str">
            <v>Memo: Former Yugoslavia</v>
          </cell>
          <cell r="B81">
            <v>11.992000000000001</v>
          </cell>
          <cell r="C81">
            <v>1054.1500000000001</v>
          </cell>
          <cell r="D81">
            <v>875.65300000000002</v>
          </cell>
          <cell r="E81">
            <v>326.69400000000002</v>
          </cell>
          <cell r="F81">
            <v>63580.182000000001</v>
          </cell>
          <cell r="G81">
            <v>1030.479</v>
          </cell>
          <cell r="H81">
            <v>1.0541500000000001</v>
          </cell>
          <cell r="I81">
            <v>0.88764500000000002</v>
          </cell>
          <cell r="J81">
            <v>0.32669400000000004</v>
          </cell>
          <cell r="K81">
            <v>63.580182000000001</v>
          </cell>
          <cell r="L81">
            <v>1.0304790000000001</v>
          </cell>
        </row>
        <row r="82">
          <cell r="A82" t="str">
            <v>Memo: FSU 15</v>
          </cell>
          <cell r="B82">
            <v>9475.393</v>
          </cell>
          <cell r="C82">
            <v>81527.876000000004</v>
          </cell>
          <cell r="D82">
            <v>218472.21400000001</v>
          </cell>
          <cell r="E82">
            <v>18.3</v>
          </cell>
          <cell r="F82">
            <v>70314.725999999995</v>
          </cell>
          <cell r="G82">
            <v>51503.123</v>
          </cell>
          <cell r="H82">
            <v>81.527876000000006</v>
          </cell>
          <cell r="I82">
            <v>227.947607</v>
          </cell>
          <cell r="J82">
            <v>1.83E-2</v>
          </cell>
          <cell r="K82">
            <v>70.314725999999993</v>
          </cell>
          <cell r="L82">
            <v>51.503123000000002</v>
          </cell>
        </row>
        <row r="83">
          <cell r="A83" t="str">
            <v>Memo: G20</v>
          </cell>
          <cell r="B83">
            <v>43711.01</v>
          </cell>
          <cell r="C83">
            <v>996513.07499999995</v>
          </cell>
          <cell r="D83">
            <v>6018836.8109999998</v>
          </cell>
          <cell r="E83">
            <v>552868.14</v>
          </cell>
          <cell r="F83">
            <v>479843.701</v>
          </cell>
          <cell r="G83">
            <v>689869.79500000004</v>
          </cell>
          <cell r="H83">
            <v>996.51307499999996</v>
          </cell>
          <cell r="I83">
            <v>6062.5478209999992</v>
          </cell>
          <cell r="J83">
            <v>552.86814000000004</v>
          </cell>
          <cell r="K83">
            <v>479.84370100000001</v>
          </cell>
          <cell r="L83">
            <v>689.86979500000007</v>
          </cell>
        </row>
        <row r="84">
          <cell r="A84" t="str">
            <v>Memo: G7</v>
          </cell>
          <cell r="B84">
            <v>7581.6130000000003</v>
          </cell>
          <cell r="C84">
            <v>72218.138000000006</v>
          </cell>
          <cell r="D84">
            <v>279446.95600000001</v>
          </cell>
          <cell r="E84">
            <v>217139.709</v>
          </cell>
          <cell r="F84">
            <v>146573.47399999999</v>
          </cell>
          <cell r="G84">
            <v>56064.741000000002</v>
          </cell>
          <cell r="H84">
            <v>72.21813800000001</v>
          </cell>
          <cell r="I84">
            <v>287.028569</v>
          </cell>
          <cell r="J84">
            <v>217.13970900000001</v>
          </cell>
          <cell r="K84">
            <v>146.57347399999998</v>
          </cell>
          <cell r="L84">
            <v>56.064741000000005</v>
          </cell>
        </row>
        <row r="85">
          <cell r="A85" t="str">
            <v>Memo: G8</v>
          </cell>
          <cell r="B85">
            <v>16215.169</v>
          </cell>
          <cell r="C85">
            <v>146571.139</v>
          </cell>
          <cell r="D85">
            <v>401883.35700000002</v>
          </cell>
          <cell r="E85">
            <v>217139.709</v>
          </cell>
          <cell r="F85">
            <v>203551.35</v>
          </cell>
          <cell r="G85">
            <v>101502.64599999999</v>
          </cell>
          <cell r="H85">
            <v>146.57113899999999</v>
          </cell>
          <cell r="I85">
            <v>418.09852599999999</v>
          </cell>
          <cell r="J85">
            <v>217.13970900000001</v>
          </cell>
          <cell r="K85">
            <v>203.55135000000001</v>
          </cell>
          <cell r="L85">
            <v>101.502646</v>
          </cell>
        </row>
        <row r="86">
          <cell r="A86" t="str">
            <v>Memo: IEA and Accession/Association countries</v>
          </cell>
          <cell r="B86">
            <v>35765.205000000002</v>
          </cell>
          <cell r="C86">
            <v>931067.26399999997</v>
          </cell>
          <cell r="D86">
            <v>5929761.8739999998</v>
          </cell>
          <cell r="E86">
            <v>553675.36199999996</v>
          </cell>
          <cell r="F86">
            <v>399607.14299999998</v>
          </cell>
          <cell r="G86">
            <v>647713.46499999997</v>
          </cell>
          <cell r="H86">
            <v>931.06726400000002</v>
          </cell>
          <cell r="I86">
            <v>5965.5270789999995</v>
          </cell>
          <cell r="J86">
            <v>553.67536199999995</v>
          </cell>
          <cell r="K86">
            <v>399.60714300000001</v>
          </cell>
          <cell r="L86">
            <v>647.71346499999993</v>
          </cell>
        </row>
        <row r="87">
          <cell r="A87" t="str">
            <v>Memo: IEA Total</v>
          </cell>
          <cell r="B87">
            <v>14185.188</v>
          </cell>
          <cell r="C87">
            <v>133494.552</v>
          </cell>
          <cell r="D87">
            <v>500178.47200000001</v>
          </cell>
          <cell r="E87">
            <v>250320.22899999999</v>
          </cell>
          <cell r="F87">
            <v>340703.94699999999</v>
          </cell>
          <cell r="G87">
            <v>93699.384000000005</v>
          </cell>
          <cell r="H87">
            <v>133.494552</v>
          </cell>
          <cell r="I87">
            <v>514.36365999999998</v>
          </cell>
          <cell r="J87">
            <v>250.32022899999998</v>
          </cell>
          <cell r="K87">
            <v>340.70394699999997</v>
          </cell>
          <cell r="L87">
            <v>93.699384000000009</v>
          </cell>
        </row>
        <row r="88">
          <cell r="A88" t="str">
            <v>Memo: Mali</v>
          </cell>
          <cell r="D88">
            <v>96.522999999999996</v>
          </cell>
          <cell r="G88">
            <v>0.251</v>
          </cell>
          <cell r="H88">
            <v>0</v>
          </cell>
          <cell r="I88">
            <v>9.6522999999999998E-2</v>
          </cell>
          <cell r="J88">
            <v>0</v>
          </cell>
          <cell r="K88">
            <v>0</v>
          </cell>
          <cell r="L88">
            <v>2.5099999999999998E-4</v>
          </cell>
        </row>
        <row r="89">
          <cell r="A89" t="str">
            <v>Memo: Non-OECD Total</v>
          </cell>
          <cell r="B89">
            <v>93003.335000000006</v>
          </cell>
          <cell r="C89">
            <v>886133.63800000004</v>
          </cell>
          <cell r="D89">
            <v>5778101.7549999999</v>
          </cell>
          <cell r="E89">
            <v>383662.66</v>
          </cell>
          <cell r="F89">
            <v>265161.21100000001</v>
          </cell>
          <cell r="G89">
            <v>619450.40599999996</v>
          </cell>
          <cell r="H89">
            <v>886.13363800000002</v>
          </cell>
          <cell r="I89">
            <v>5871.10509</v>
          </cell>
          <cell r="J89">
            <v>383.66265999999996</v>
          </cell>
          <cell r="K89">
            <v>265.16121100000004</v>
          </cell>
          <cell r="L89">
            <v>619.45040599999993</v>
          </cell>
        </row>
        <row r="90">
          <cell r="A90" t="str">
            <v>Memo: Oceania (UN)</v>
          </cell>
          <cell r="B90">
            <v>44</v>
          </cell>
          <cell r="C90">
            <v>4461</v>
          </cell>
          <cell r="D90">
            <v>28134.971000000001</v>
          </cell>
          <cell r="E90">
            <v>23738.553</v>
          </cell>
          <cell r="F90">
            <v>39244.964999999997</v>
          </cell>
          <cell r="G90">
            <v>2437.8519999999999</v>
          </cell>
          <cell r="H90">
            <v>4.4610000000000003</v>
          </cell>
          <cell r="I90">
            <v>28.178971000000001</v>
          </cell>
          <cell r="J90">
            <v>23.738553</v>
          </cell>
          <cell r="K90">
            <v>39.244964999999993</v>
          </cell>
          <cell r="L90">
            <v>2.4378519999999999</v>
          </cell>
        </row>
        <row r="91">
          <cell r="A91" t="str">
            <v>Memo: OECD Total</v>
          </cell>
          <cell r="B91">
            <v>14330.406999999999</v>
          </cell>
          <cell r="C91">
            <v>139638.08900000001</v>
          </cell>
          <cell r="D91">
            <v>516468.71100000001</v>
          </cell>
          <cell r="E91">
            <v>250620.58300000001</v>
          </cell>
          <cell r="F91">
            <v>342832.48499999999</v>
          </cell>
          <cell r="G91">
            <v>94233.767999999996</v>
          </cell>
          <cell r="H91">
            <v>139.63808900000001</v>
          </cell>
          <cell r="I91">
            <v>530.79911800000002</v>
          </cell>
          <cell r="J91">
            <v>250.62058300000001</v>
          </cell>
          <cell r="K91">
            <v>342.83248499999996</v>
          </cell>
          <cell r="L91">
            <v>94.233767999999998</v>
          </cell>
        </row>
        <row r="92">
          <cell r="A92" t="str">
            <v>Memo: OPEC</v>
          </cell>
          <cell r="B92">
            <v>40.262</v>
          </cell>
          <cell r="C92">
            <v>2142.8310000000001</v>
          </cell>
          <cell r="D92">
            <v>3613.5309999999999</v>
          </cell>
          <cell r="G92">
            <v>2750.8690000000001</v>
          </cell>
          <cell r="H92">
            <v>2.1428310000000002</v>
          </cell>
          <cell r="I92">
            <v>3.6537930000000003</v>
          </cell>
          <cell r="J92">
            <v>0</v>
          </cell>
          <cell r="K92">
            <v>0</v>
          </cell>
          <cell r="L92">
            <v>2.7508690000000002</v>
          </cell>
        </row>
        <row r="93">
          <cell r="A93" t="str">
            <v>Mexico</v>
          </cell>
          <cell r="B93">
            <v>53</v>
          </cell>
          <cell r="C93">
            <v>1188</v>
          </cell>
          <cell r="D93">
            <v>9499.7549999999992</v>
          </cell>
          <cell r="E93">
            <v>6009.9409999999998</v>
          </cell>
          <cell r="F93">
            <v>80</v>
          </cell>
          <cell r="G93">
            <v>716</v>
          </cell>
          <cell r="H93">
            <v>1.1879999999999999</v>
          </cell>
          <cell r="I93">
            <v>9.5527549999999994</v>
          </cell>
          <cell r="J93">
            <v>6.0099409999999995</v>
          </cell>
          <cell r="K93">
            <v>0.08</v>
          </cell>
          <cell r="L93">
            <v>0.71599999999999997</v>
          </cell>
        </row>
        <row r="94">
          <cell r="A94" t="str">
            <v>Middle East</v>
          </cell>
          <cell r="B94">
            <v>214.16300000000001</v>
          </cell>
          <cell r="C94">
            <v>2135.8679999999999</v>
          </cell>
          <cell r="D94">
            <v>2843.4639999999999</v>
          </cell>
          <cell r="G94">
            <v>2488.52</v>
          </cell>
          <cell r="H94">
            <v>2.1358679999999999</v>
          </cell>
          <cell r="I94">
            <v>3.0576270000000001</v>
          </cell>
          <cell r="J94">
            <v>0</v>
          </cell>
          <cell r="K94">
            <v>0</v>
          </cell>
          <cell r="L94">
            <v>2.4885199999999998</v>
          </cell>
        </row>
        <row r="95">
          <cell r="A95" t="str">
            <v>Mongolia</v>
          </cell>
          <cell r="C95">
            <v>90.034000000000006</v>
          </cell>
          <cell r="D95">
            <v>3141.0039999999999</v>
          </cell>
          <cell r="F95">
            <v>7885.1559999999999</v>
          </cell>
          <cell r="G95">
            <v>61.944000000000003</v>
          </cell>
          <cell r="H95">
            <v>9.0034000000000003E-2</v>
          </cell>
          <cell r="I95">
            <v>3.1410039999999997</v>
          </cell>
          <cell r="J95">
            <v>0</v>
          </cell>
          <cell r="K95">
            <v>7.8851560000000003</v>
          </cell>
          <cell r="L95">
            <v>6.1944000000000006E-2</v>
          </cell>
        </row>
        <row r="96">
          <cell r="A96" t="str">
            <v>Montenegro</v>
          </cell>
          <cell r="F96">
            <v>1658.1</v>
          </cell>
          <cell r="H96">
            <v>0</v>
          </cell>
          <cell r="I96">
            <v>0</v>
          </cell>
          <cell r="J96">
            <v>0</v>
          </cell>
          <cell r="K96">
            <v>1.6580999999999999</v>
          </cell>
          <cell r="L96">
            <v>0</v>
          </cell>
        </row>
        <row r="97">
          <cell r="A97" t="str">
            <v>Morocco</v>
          </cell>
          <cell r="D97">
            <v>10036.644</v>
          </cell>
          <cell r="H97">
            <v>0</v>
          </cell>
          <cell r="I97">
            <v>10.036644000000001</v>
          </cell>
          <cell r="J97">
            <v>0</v>
          </cell>
          <cell r="K97">
            <v>0</v>
          </cell>
          <cell r="L97">
            <v>0</v>
          </cell>
        </row>
        <row r="98">
          <cell r="A98" t="str">
            <v>Mozambique</v>
          </cell>
          <cell r="D98">
            <v>9.19</v>
          </cell>
          <cell r="H98">
            <v>0</v>
          </cell>
          <cell r="I98">
            <v>9.1900000000000003E-3</v>
          </cell>
          <cell r="J98">
            <v>0</v>
          </cell>
          <cell r="K98">
            <v>0</v>
          </cell>
          <cell r="L98">
            <v>0</v>
          </cell>
        </row>
        <row r="99">
          <cell r="A99" t="str">
            <v>Myanmar</v>
          </cell>
          <cell r="D99">
            <v>60</v>
          </cell>
          <cell r="E99">
            <v>797.61599999999999</v>
          </cell>
          <cell r="F99">
            <v>1938.097</v>
          </cell>
          <cell r="H99">
            <v>0</v>
          </cell>
          <cell r="I99">
            <v>0.06</v>
          </cell>
          <cell r="J99">
            <v>0.79761599999999999</v>
          </cell>
          <cell r="K99">
            <v>1.938097</v>
          </cell>
          <cell r="L99">
            <v>0</v>
          </cell>
        </row>
        <row r="100">
          <cell r="A100" t="str">
            <v>Namibia</v>
          </cell>
          <cell r="D100">
            <v>23.864999999999998</v>
          </cell>
          <cell r="H100">
            <v>0</v>
          </cell>
          <cell r="I100">
            <v>2.3864999999999997E-2</v>
          </cell>
          <cell r="J100">
            <v>0</v>
          </cell>
          <cell r="K100">
            <v>0</v>
          </cell>
          <cell r="L100">
            <v>0</v>
          </cell>
        </row>
        <row r="101">
          <cell r="A101" t="str">
            <v>Nepal</v>
          </cell>
          <cell r="D101">
            <v>1569.5060000000001</v>
          </cell>
          <cell r="H101">
            <v>0</v>
          </cell>
          <cell r="I101">
            <v>1.5695060000000001</v>
          </cell>
          <cell r="J101">
            <v>0</v>
          </cell>
          <cell r="K101">
            <v>0</v>
          </cell>
          <cell r="L101">
            <v>0</v>
          </cell>
        </row>
        <row r="102">
          <cell r="A102" t="str">
            <v>Netherlands</v>
          </cell>
          <cell r="B102">
            <v>2.6179999999999999</v>
          </cell>
          <cell r="C102">
            <v>3465.1030000000001</v>
          </cell>
          <cell r="D102">
            <v>2904.9690000000001</v>
          </cell>
          <cell r="F102">
            <v>15.641</v>
          </cell>
          <cell r="G102">
            <v>1384.1320000000001</v>
          </cell>
          <cell r="H102">
            <v>3.465103</v>
          </cell>
          <cell r="I102">
            <v>2.9075869999999999</v>
          </cell>
          <cell r="J102">
            <v>0</v>
          </cell>
          <cell r="K102">
            <v>1.5640999999999999E-2</v>
          </cell>
          <cell r="L102">
            <v>1.3841320000000001</v>
          </cell>
        </row>
        <row r="103">
          <cell r="A103" t="str">
            <v>New Zealand</v>
          </cell>
          <cell r="D103">
            <v>83.700999999999993</v>
          </cell>
          <cell r="E103">
            <v>1473.5530000000001</v>
          </cell>
          <cell r="F103">
            <v>277.96499999999997</v>
          </cell>
          <cell r="G103">
            <v>410.85199999999998</v>
          </cell>
          <cell r="H103">
            <v>0</v>
          </cell>
          <cell r="I103">
            <v>8.3700999999999998E-2</v>
          </cell>
          <cell r="J103">
            <v>1.4735530000000001</v>
          </cell>
          <cell r="K103">
            <v>0.27796499999999996</v>
          </cell>
          <cell r="L103">
            <v>0.41085199999999999</v>
          </cell>
        </row>
        <row r="104">
          <cell r="A104" t="str">
            <v>Niger</v>
          </cell>
          <cell r="F104">
            <v>193.63200000000001</v>
          </cell>
          <cell r="H104">
            <v>0</v>
          </cell>
          <cell r="I104">
            <v>0</v>
          </cell>
          <cell r="J104">
            <v>0</v>
          </cell>
          <cell r="K104">
            <v>0.193632</v>
          </cell>
          <cell r="L104">
            <v>0</v>
          </cell>
        </row>
        <row r="105">
          <cell r="A105" t="str">
            <v>Nigeria</v>
          </cell>
          <cell r="D105">
            <v>1054.21</v>
          </cell>
          <cell r="H105">
            <v>0</v>
          </cell>
          <cell r="I105">
            <v>1.0542100000000001</v>
          </cell>
          <cell r="J105">
            <v>0</v>
          </cell>
          <cell r="K105">
            <v>0</v>
          </cell>
          <cell r="L105">
            <v>0</v>
          </cell>
        </row>
        <row r="106">
          <cell r="A106" t="str">
            <v>Non-OECD Americas</v>
          </cell>
          <cell r="B106">
            <v>9.657</v>
          </cell>
          <cell r="C106">
            <v>10668.091</v>
          </cell>
          <cell r="D106">
            <v>11769.633</v>
          </cell>
          <cell r="E106">
            <v>3255.0680000000002</v>
          </cell>
          <cell r="F106">
            <v>3322.1959999999999</v>
          </cell>
          <cell r="G106">
            <v>11605.388999999999</v>
          </cell>
          <cell r="H106">
            <v>10.668091</v>
          </cell>
          <cell r="I106">
            <v>11.77929</v>
          </cell>
          <cell r="J106">
            <v>3.2550680000000001</v>
          </cell>
          <cell r="K106">
            <v>3.3221959999999999</v>
          </cell>
          <cell r="L106">
            <v>11.605388999999999</v>
          </cell>
        </row>
        <row r="107">
          <cell r="A107" t="str">
            <v>Non-OECD Asia (excluding China)</v>
          </cell>
          <cell r="B107">
            <v>62271.097999999998</v>
          </cell>
          <cell r="C107">
            <v>143169.758</v>
          </cell>
          <cell r="D107">
            <v>1150253.52</v>
          </cell>
          <cell r="E107">
            <v>380014.67200000002</v>
          </cell>
          <cell r="F107">
            <v>95606.130999999994</v>
          </cell>
          <cell r="G107">
            <v>72256.599000000002</v>
          </cell>
          <cell r="H107">
            <v>143.169758</v>
          </cell>
          <cell r="I107">
            <v>1212.5246179999999</v>
          </cell>
          <cell r="J107">
            <v>380.01467200000002</v>
          </cell>
          <cell r="K107">
            <v>95.606130999999991</v>
          </cell>
          <cell r="L107">
            <v>72.256599000000008</v>
          </cell>
        </row>
        <row r="108">
          <cell r="A108" t="str">
            <v>Non-OECD Europe and Eurasia</v>
          </cell>
          <cell r="B108">
            <v>9732.2090000000007</v>
          </cell>
          <cell r="C108">
            <v>82588.009999999995</v>
          </cell>
          <cell r="D108">
            <v>219834.92</v>
          </cell>
          <cell r="E108">
            <v>300.44</v>
          </cell>
          <cell r="F108">
            <v>166039.25200000001</v>
          </cell>
          <cell r="G108">
            <v>53005.548000000003</v>
          </cell>
          <cell r="H108">
            <v>82.588009999999997</v>
          </cell>
          <cell r="I108">
            <v>229.56712900000002</v>
          </cell>
          <cell r="J108">
            <v>0.30043999999999998</v>
          </cell>
          <cell r="K108">
            <v>166.039252</v>
          </cell>
          <cell r="L108">
            <v>53.005548000000005</v>
          </cell>
        </row>
        <row r="109">
          <cell r="A109" t="str">
            <v>Norway</v>
          </cell>
          <cell r="D109">
            <v>739.02599999999995</v>
          </cell>
          <cell r="G109">
            <v>357.20600000000002</v>
          </cell>
          <cell r="H109">
            <v>0</v>
          </cell>
          <cell r="I109">
            <v>0.73902599999999996</v>
          </cell>
          <cell r="J109">
            <v>0</v>
          </cell>
          <cell r="K109">
            <v>0</v>
          </cell>
          <cell r="L109">
            <v>0.35720600000000002</v>
          </cell>
        </row>
        <row r="110">
          <cell r="A110" t="str">
            <v>OECD Americas</v>
          </cell>
          <cell r="B110">
            <v>2788.0729999999999</v>
          </cell>
          <cell r="C110">
            <v>25336.293000000001</v>
          </cell>
          <cell r="D110">
            <v>147671.80100000001</v>
          </cell>
          <cell r="E110">
            <v>223149.75099999999</v>
          </cell>
          <cell r="F110">
            <v>44520.724000000002</v>
          </cell>
          <cell r="G110">
            <v>13257.38</v>
          </cell>
          <cell r="H110">
            <v>25.336293000000001</v>
          </cell>
          <cell r="I110">
            <v>150.45987400000001</v>
          </cell>
          <cell r="J110">
            <v>223.14975099999998</v>
          </cell>
          <cell r="K110">
            <v>44.520724000000001</v>
          </cell>
          <cell r="L110">
            <v>13.257379999999999</v>
          </cell>
        </row>
        <row r="111">
          <cell r="A111" t="str">
            <v>OECD Asia Oceania</v>
          </cell>
          <cell r="B111">
            <v>9540.7579999999998</v>
          </cell>
          <cell r="C111">
            <v>67198.691999999995</v>
          </cell>
          <cell r="D111">
            <v>244235.63699999999</v>
          </cell>
          <cell r="E111">
            <v>25629.815999999999</v>
          </cell>
          <cell r="F111">
            <v>39244.964999999997</v>
          </cell>
          <cell r="G111">
            <v>45861.587</v>
          </cell>
          <cell r="H111">
            <v>67.198691999999994</v>
          </cell>
          <cell r="I111">
            <v>253.77639499999998</v>
          </cell>
          <cell r="J111">
            <v>25.629815999999998</v>
          </cell>
          <cell r="K111">
            <v>39.244964999999993</v>
          </cell>
          <cell r="L111">
            <v>45.861587</v>
          </cell>
        </row>
        <row r="112">
          <cell r="A112" t="str">
            <v>OECD Europe</v>
          </cell>
          <cell r="B112">
            <v>2001.576</v>
          </cell>
          <cell r="C112">
            <v>47103.103999999999</v>
          </cell>
          <cell r="D112">
            <v>124561.273</v>
          </cell>
          <cell r="E112">
            <v>1841.0160000000001</v>
          </cell>
          <cell r="F112">
            <v>259066.796</v>
          </cell>
          <cell r="G112">
            <v>35114.800999999999</v>
          </cell>
          <cell r="H112">
            <v>47.103104000000002</v>
          </cell>
          <cell r="I112">
            <v>126.562849</v>
          </cell>
          <cell r="J112">
            <v>1.841016</v>
          </cell>
          <cell r="K112">
            <v>259.06679600000001</v>
          </cell>
          <cell r="L112">
            <v>35.114801</v>
          </cell>
        </row>
        <row r="113">
          <cell r="A113" t="str">
            <v>Other Africa</v>
          </cell>
          <cell r="D113">
            <v>822.68</v>
          </cell>
          <cell r="H113">
            <v>0</v>
          </cell>
          <cell r="I113">
            <v>0.82267999999999997</v>
          </cell>
          <cell r="J113">
            <v>0</v>
          </cell>
          <cell r="K113">
            <v>0</v>
          </cell>
          <cell r="L113">
            <v>0</v>
          </cell>
        </row>
        <row r="114">
          <cell r="A114" t="str">
            <v>Other non-OECD Americas</v>
          </cell>
          <cell r="D114">
            <v>5.0000000000000001E-3</v>
          </cell>
          <cell r="G114">
            <v>4.7E-2</v>
          </cell>
          <cell r="H114">
            <v>0</v>
          </cell>
          <cell r="I114">
            <v>5.0000000000000004E-6</v>
          </cell>
          <cell r="J114">
            <v>0</v>
          </cell>
          <cell r="K114">
            <v>0</v>
          </cell>
          <cell r="L114">
            <v>4.6999999999999997E-5</v>
          </cell>
        </row>
        <row r="115">
          <cell r="A115" t="str">
            <v>Other non-OECD Asia</v>
          </cell>
          <cell r="D115">
            <v>2749.0160000000001</v>
          </cell>
          <cell r="G115">
            <v>77.001999999999995</v>
          </cell>
          <cell r="H115">
            <v>0</v>
          </cell>
          <cell r="I115">
            <v>2.7490160000000001</v>
          </cell>
          <cell r="J115">
            <v>0</v>
          </cell>
          <cell r="K115">
            <v>0</v>
          </cell>
          <cell r="L115">
            <v>7.7002000000000001E-2</v>
          </cell>
        </row>
        <row r="116">
          <cell r="A116" t="str">
            <v>Pakistan</v>
          </cell>
          <cell r="D116">
            <v>11115.281000000001</v>
          </cell>
          <cell r="F116">
            <v>14031.852000000001</v>
          </cell>
          <cell r="H116">
            <v>0</v>
          </cell>
          <cell r="I116">
            <v>11.115281000000001</v>
          </cell>
          <cell r="J116">
            <v>0</v>
          </cell>
          <cell r="K116">
            <v>14.031852000000001</v>
          </cell>
          <cell r="L116">
            <v>0</v>
          </cell>
        </row>
        <row r="117">
          <cell r="A117" t="str">
            <v>Panama</v>
          </cell>
          <cell r="D117">
            <v>825.57799999999997</v>
          </cell>
          <cell r="H117">
            <v>0</v>
          </cell>
          <cell r="I117">
            <v>0.82557799999999992</v>
          </cell>
          <cell r="J117">
            <v>0</v>
          </cell>
          <cell r="K117">
            <v>0</v>
          </cell>
          <cell r="L117">
            <v>0</v>
          </cell>
        </row>
        <row r="118">
          <cell r="A118" t="str">
            <v>Paraguay</v>
          </cell>
          <cell r="B118">
            <v>0.5</v>
          </cell>
          <cell r="H118">
            <v>0</v>
          </cell>
          <cell r="I118">
            <v>5.0000000000000001E-4</v>
          </cell>
          <cell r="J118">
            <v>0</v>
          </cell>
          <cell r="K118">
            <v>0</v>
          </cell>
          <cell r="L118">
            <v>0</v>
          </cell>
        </row>
        <row r="119">
          <cell r="A119" t="str">
            <v>PEOPLE'S REPUBLIC OF CHINA</v>
          </cell>
          <cell r="B119">
            <v>18308.728999999999</v>
          </cell>
          <cell r="C119">
            <v>643850.478</v>
          </cell>
          <cell r="D119">
            <v>4202424.7939999998</v>
          </cell>
          <cell r="E119">
            <v>0</v>
          </cell>
          <cell r="F119">
            <v>0</v>
          </cell>
          <cell r="G119">
            <v>477504.28700000001</v>
          </cell>
          <cell r="H119">
            <v>643.85047799999995</v>
          </cell>
          <cell r="I119">
            <v>4220.7335229999999</v>
          </cell>
          <cell r="J119">
            <v>0</v>
          </cell>
          <cell r="K119">
            <v>0</v>
          </cell>
          <cell r="L119">
            <v>477.50428700000003</v>
          </cell>
        </row>
        <row r="120">
          <cell r="A120" t="str">
            <v>Peru</v>
          </cell>
          <cell r="D120">
            <v>970.24699999999996</v>
          </cell>
          <cell r="H120">
            <v>0</v>
          </cell>
          <cell r="I120">
            <v>0.97024699999999997</v>
          </cell>
          <cell r="J120">
            <v>0</v>
          </cell>
          <cell r="K120">
            <v>0</v>
          </cell>
          <cell r="L120">
            <v>0</v>
          </cell>
        </row>
        <row r="121">
          <cell r="A121" t="str">
            <v>Philippines</v>
          </cell>
          <cell r="E121">
            <v>42773.623</v>
          </cell>
          <cell r="H121">
            <v>0</v>
          </cell>
          <cell r="I121">
            <v>0</v>
          </cell>
          <cell r="J121">
            <v>42.773623000000001</v>
          </cell>
          <cell r="K121">
            <v>0</v>
          </cell>
          <cell r="L121">
            <v>0</v>
          </cell>
        </row>
        <row r="122">
          <cell r="A122" t="str">
            <v>Plurinational State of Bolivia</v>
          </cell>
          <cell r="B122">
            <v>8.9169999999999998</v>
          </cell>
          <cell r="H122">
            <v>0</v>
          </cell>
          <cell r="I122">
            <v>8.9169999999999996E-3</v>
          </cell>
          <cell r="J122">
            <v>0</v>
          </cell>
          <cell r="K122">
            <v>0</v>
          </cell>
          <cell r="L122">
            <v>0</v>
          </cell>
        </row>
        <row r="123">
          <cell r="A123" t="str">
            <v>Poland</v>
          </cell>
          <cell r="B123">
            <v>65.710999999999999</v>
          </cell>
          <cell r="C123">
            <v>11252.758</v>
          </cell>
          <cell r="D123">
            <v>44150.856</v>
          </cell>
          <cell r="F123">
            <v>40374.718000000001</v>
          </cell>
          <cell r="G123">
            <v>1395.6610000000001</v>
          </cell>
          <cell r="H123">
            <v>11.252758</v>
          </cell>
          <cell r="I123">
            <v>44.216567000000005</v>
          </cell>
          <cell r="J123">
            <v>0</v>
          </cell>
          <cell r="K123">
            <v>40.374718000000001</v>
          </cell>
          <cell r="L123">
            <v>1.395661</v>
          </cell>
        </row>
        <row r="124">
          <cell r="A124" t="str">
            <v>Portugal</v>
          </cell>
          <cell r="B124">
            <v>1.655</v>
          </cell>
          <cell r="D124">
            <v>0.17499999999999999</v>
          </cell>
          <cell r="G124">
            <v>5.3949999999999996</v>
          </cell>
          <cell r="H124">
            <v>0</v>
          </cell>
          <cell r="I124">
            <v>1.83E-3</v>
          </cell>
          <cell r="J124">
            <v>0</v>
          </cell>
          <cell r="K124">
            <v>0</v>
          </cell>
          <cell r="L124">
            <v>5.3949999999999996E-3</v>
          </cell>
        </row>
        <row r="125">
          <cell r="A125" t="str">
            <v>Republic of Moldova</v>
          </cell>
          <cell r="B125">
            <v>84</v>
          </cell>
          <cell r="D125">
            <v>2.9</v>
          </cell>
          <cell r="E125">
            <v>0.3</v>
          </cell>
          <cell r="H125">
            <v>0</v>
          </cell>
          <cell r="I125">
            <v>8.6900000000000005E-2</v>
          </cell>
          <cell r="J125">
            <v>2.9999999999999997E-4</v>
          </cell>
          <cell r="K125">
            <v>0</v>
          </cell>
          <cell r="L125">
            <v>0</v>
          </cell>
        </row>
        <row r="126">
          <cell r="A126" t="str">
            <v>Republic of North Macedonia</v>
          </cell>
          <cell r="B126">
            <v>0.86</v>
          </cell>
          <cell r="D126">
            <v>22.023</v>
          </cell>
          <cell r="E126">
            <v>26.440999999999999</v>
          </cell>
          <cell r="F126">
            <v>5288.0240000000003</v>
          </cell>
          <cell r="G126">
            <v>0.86599999999999999</v>
          </cell>
          <cell r="H126">
            <v>0</v>
          </cell>
          <cell r="I126">
            <v>2.2883000000000001E-2</v>
          </cell>
          <cell r="J126">
            <v>2.6440999999999999E-2</v>
          </cell>
          <cell r="K126">
            <v>5.2880240000000001</v>
          </cell>
          <cell r="L126">
            <v>8.6600000000000002E-4</v>
          </cell>
        </row>
        <row r="127">
          <cell r="A127" t="str">
            <v>Republic of Turkiye</v>
          </cell>
          <cell r="B127">
            <v>740.19200000000001</v>
          </cell>
          <cell r="C127">
            <v>4939.0839999999998</v>
          </cell>
          <cell r="D127">
            <v>35084.199999999997</v>
          </cell>
          <cell r="E127">
            <v>1371.346</v>
          </cell>
          <cell r="F127">
            <v>72585.732999999993</v>
          </cell>
          <cell r="G127">
            <v>4600.0050000000001</v>
          </cell>
          <cell r="H127">
            <v>4.9390840000000003</v>
          </cell>
          <cell r="I127">
            <v>35.824392000000003</v>
          </cell>
          <cell r="J127">
            <v>1.371346</v>
          </cell>
          <cell r="K127">
            <v>72.585732999999991</v>
          </cell>
          <cell r="L127">
            <v>4.6000050000000003</v>
          </cell>
        </row>
        <row r="128">
          <cell r="A128" t="str">
            <v>Romania</v>
          </cell>
          <cell r="B128">
            <v>24.963999999999999</v>
          </cell>
          <cell r="C128">
            <v>5.984</v>
          </cell>
          <cell r="E128">
            <v>265.93700000000001</v>
          </cell>
          <cell r="F128">
            <v>14462.183999999999</v>
          </cell>
          <cell r="G128">
            <v>352.29899999999998</v>
          </cell>
          <cell r="H128">
            <v>5.9839999999999997E-3</v>
          </cell>
          <cell r="I128">
            <v>2.4964E-2</v>
          </cell>
          <cell r="J128">
            <v>0.26593700000000003</v>
          </cell>
          <cell r="K128">
            <v>14.462183999999999</v>
          </cell>
          <cell r="L128">
            <v>0.35229899999999997</v>
          </cell>
        </row>
        <row r="129">
          <cell r="A129" t="str">
            <v>Russian Federation</v>
          </cell>
          <cell r="B129">
            <v>8633.5560000000005</v>
          </cell>
          <cell r="C129">
            <v>74353.001000000004</v>
          </cell>
          <cell r="D129">
            <v>122436.401</v>
          </cell>
          <cell r="F129">
            <v>56977.875999999997</v>
          </cell>
          <cell r="G129">
            <v>45437.904999999999</v>
          </cell>
          <cell r="H129">
            <v>74.353001000000006</v>
          </cell>
          <cell r="I129">
            <v>131.06995699999999</v>
          </cell>
          <cell r="J129">
            <v>0</v>
          </cell>
          <cell r="K129">
            <v>56.977875999999995</v>
          </cell>
          <cell r="L129">
            <v>45.437905000000001</v>
          </cell>
        </row>
        <row r="130">
          <cell r="A130" t="str">
            <v>Rwanda</v>
          </cell>
          <cell r="E130">
            <v>92.48</v>
          </cell>
          <cell r="H130">
            <v>0</v>
          </cell>
          <cell r="I130">
            <v>0</v>
          </cell>
          <cell r="J130">
            <v>9.2480000000000007E-2</v>
          </cell>
          <cell r="K130">
            <v>0</v>
          </cell>
          <cell r="L130">
            <v>0</v>
          </cell>
        </row>
        <row r="131">
          <cell r="A131" t="str">
            <v>Senegal</v>
          </cell>
          <cell r="D131">
            <v>133.47399999999999</v>
          </cell>
          <cell r="H131">
            <v>0</v>
          </cell>
          <cell r="I131">
            <v>0.13347399999999998</v>
          </cell>
          <cell r="J131">
            <v>0</v>
          </cell>
          <cell r="K131">
            <v>0</v>
          </cell>
          <cell r="L131">
            <v>0</v>
          </cell>
        </row>
        <row r="132">
          <cell r="A132" t="str">
            <v>Serbia</v>
          </cell>
          <cell r="B132">
            <v>0.20699999999999999</v>
          </cell>
          <cell r="D132">
            <v>188.453</v>
          </cell>
          <cell r="F132">
            <v>35777.701000000001</v>
          </cell>
          <cell r="G132">
            <v>519.91</v>
          </cell>
          <cell r="H132">
            <v>0</v>
          </cell>
          <cell r="I132">
            <v>0.18865999999999999</v>
          </cell>
          <cell r="J132">
            <v>0</v>
          </cell>
          <cell r="K132">
            <v>35.777701</v>
          </cell>
          <cell r="L132">
            <v>0.51990999999999998</v>
          </cell>
        </row>
        <row r="133">
          <cell r="A133" t="str">
            <v>Singapore</v>
          </cell>
          <cell r="D133">
            <v>545.90700000000004</v>
          </cell>
          <cell r="H133">
            <v>0</v>
          </cell>
          <cell r="I133">
            <v>0.54590700000000003</v>
          </cell>
          <cell r="J133">
            <v>0</v>
          </cell>
          <cell r="K133">
            <v>0</v>
          </cell>
          <cell r="L133">
            <v>0</v>
          </cell>
        </row>
        <row r="134">
          <cell r="A134" t="str">
            <v>Slovak Republic</v>
          </cell>
          <cell r="B134">
            <v>29</v>
          </cell>
          <cell r="C134">
            <v>2457</v>
          </cell>
          <cell r="D134">
            <v>350</v>
          </cell>
          <cell r="F134">
            <v>1258</v>
          </cell>
          <cell r="G134">
            <v>1710</v>
          </cell>
          <cell r="H134">
            <v>2.4569999999999999</v>
          </cell>
          <cell r="I134">
            <v>0.379</v>
          </cell>
          <cell r="J134">
            <v>0</v>
          </cell>
          <cell r="K134">
            <v>1.258</v>
          </cell>
          <cell r="L134">
            <v>1.71</v>
          </cell>
        </row>
        <row r="135">
          <cell r="A135" t="str">
            <v>Slovenia</v>
          </cell>
          <cell r="D135">
            <v>4.47</v>
          </cell>
          <cell r="E135">
            <v>300.25299999999999</v>
          </cell>
          <cell r="F135">
            <v>2128.538</v>
          </cell>
          <cell r="G135">
            <v>22.414000000000001</v>
          </cell>
          <cell r="H135">
            <v>0</v>
          </cell>
          <cell r="I135">
            <v>4.47E-3</v>
          </cell>
          <cell r="J135">
            <v>0.30025299999999999</v>
          </cell>
          <cell r="K135">
            <v>2.1285379999999998</v>
          </cell>
          <cell r="L135">
            <v>2.2414E-2</v>
          </cell>
        </row>
        <row r="136">
          <cell r="A136" t="str">
            <v>South Africa</v>
          </cell>
          <cell r="B136">
            <v>2467.0810000000001</v>
          </cell>
          <cell r="C136">
            <v>2529.0700000000002</v>
          </cell>
          <cell r="D136">
            <v>157323.54699999999</v>
          </cell>
          <cell r="G136">
            <v>1517.442</v>
          </cell>
          <cell r="H136">
            <v>2.5290700000000004</v>
          </cell>
          <cell r="I136">
            <v>159.790628</v>
          </cell>
          <cell r="J136">
            <v>0</v>
          </cell>
          <cell r="K136">
            <v>0</v>
          </cell>
          <cell r="L136">
            <v>1.517442</v>
          </cell>
        </row>
        <row r="137">
          <cell r="A137" t="str">
            <v>Spain</v>
          </cell>
          <cell r="B137">
            <v>106.85299999999999</v>
          </cell>
          <cell r="C137">
            <v>1687.8440000000001</v>
          </cell>
          <cell r="D137">
            <v>2367.9989999999998</v>
          </cell>
          <cell r="G137">
            <v>1407.6610000000001</v>
          </cell>
          <cell r="H137">
            <v>1.6878440000000001</v>
          </cell>
          <cell r="I137">
            <v>2.4748519999999998</v>
          </cell>
          <cell r="J137">
            <v>0</v>
          </cell>
          <cell r="K137">
            <v>0</v>
          </cell>
          <cell r="L137">
            <v>1.4076610000000001</v>
          </cell>
        </row>
        <row r="138">
          <cell r="A138" t="str">
            <v>Sri Lanka</v>
          </cell>
          <cell r="D138">
            <v>1987.7650000000001</v>
          </cell>
          <cell r="H138">
            <v>0</v>
          </cell>
          <cell r="I138">
            <v>1.987765</v>
          </cell>
          <cell r="J138">
            <v>0</v>
          </cell>
          <cell r="K138">
            <v>0</v>
          </cell>
          <cell r="L138">
            <v>0</v>
          </cell>
        </row>
        <row r="139">
          <cell r="A139" t="str">
            <v>Sweden</v>
          </cell>
          <cell r="C139">
            <v>1361</v>
          </cell>
          <cell r="D139">
            <v>576</v>
          </cell>
          <cell r="G139">
            <v>1193</v>
          </cell>
          <cell r="H139">
            <v>1.361</v>
          </cell>
          <cell r="I139">
            <v>0.57599999999999996</v>
          </cell>
          <cell r="J139">
            <v>0</v>
          </cell>
          <cell r="K139">
            <v>0</v>
          </cell>
          <cell r="L139">
            <v>1.1930000000000001</v>
          </cell>
        </row>
        <row r="140">
          <cell r="A140" t="str">
            <v>Switzerland</v>
          </cell>
          <cell r="B140">
            <v>6.0650000000000004</v>
          </cell>
          <cell r="D140">
            <v>24.678999999999998</v>
          </cell>
          <cell r="F140">
            <v>82.432000000000002</v>
          </cell>
          <cell r="G140">
            <v>13.159000000000001</v>
          </cell>
          <cell r="H140">
            <v>0</v>
          </cell>
          <cell r="I140">
            <v>3.0744E-2</v>
          </cell>
          <cell r="J140">
            <v>0</v>
          </cell>
          <cell r="K140">
            <v>8.2432000000000005E-2</v>
          </cell>
          <cell r="L140">
            <v>1.3159000000000001E-2</v>
          </cell>
        </row>
        <row r="141">
          <cell r="A141" t="str">
            <v>Syrian Arab Republic</v>
          </cell>
          <cell r="D141">
            <v>12.2</v>
          </cell>
          <cell r="G141">
            <v>2.6419999999999999</v>
          </cell>
          <cell r="H141">
            <v>0</v>
          </cell>
          <cell r="I141">
            <v>1.2199999999999999E-2</v>
          </cell>
          <cell r="J141">
            <v>0</v>
          </cell>
          <cell r="K141">
            <v>0</v>
          </cell>
          <cell r="L141">
            <v>2.6419999999999998E-3</v>
          </cell>
        </row>
        <row r="142">
          <cell r="A142" t="str">
            <v>Tajikistan</v>
          </cell>
          <cell r="B142">
            <v>61.991</v>
          </cell>
          <cell r="D142">
            <v>2143.27</v>
          </cell>
          <cell r="F142">
            <v>140.58799999999999</v>
          </cell>
          <cell r="H142">
            <v>0</v>
          </cell>
          <cell r="I142">
            <v>2.2052610000000001</v>
          </cell>
          <cell r="J142">
            <v>0</v>
          </cell>
          <cell r="K142">
            <v>0.14058799999999999</v>
          </cell>
          <cell r="L142">
            <v>0</v>
          </cell>
        </row>
        <row r="143">
          <cell r="A143" t="str">
            <v>Thailand</v>
          </cell>
          <cell r="B143">
            <v>121</v>
          </cell>
          <cell r="D143">
            <v>18632</v>
          </cell>
          <cell r="F143">
            <v>12981</v>
          </cell>
          <cell r="G143">
            <v>37</v>
          </cell>
          <cell r="H143">
            <v>0</v>
          </cell>
          <cell r="I143">
            <v>18.753</v>
          </cell>
          <cell r="J143">
            <v>0</v>
          </cell>
          <cell r="K143">
            <v>12.981</v>
          </cell>
          <cell r="L143">
            <v>3.6999999999999998E-2</v>
          </cell>
        </row>
        <row r="144">
          <cell r="A144" t="str">
            <v>Uganda</v>
          </cell>
          <cell r="D144">
            <v>202.41300000000001</v>
          </cell>
          <cell r="H144">
            <v>0</v>
          </cell>
          <cell r="I144">
            <v>0.20241300000000001</v>
          </cell>
          <cell r="J144">
            <v>0</v>
          </cell>
          <cell r="K144">
            <v>0</v>
          </cell>
          <cell r="L144">
            <v>0</v>
          </cell>
        </row>
        <row r="145">
          <cell r="A145" t="str">
            <v>Ukraine</v>
          </cell>
          <cell r="B145">
            <v>667.64099999999996</v>
          </cell>
          <cell r="C145">
            <v>3851</v>
          </cell>
          <cell r="D145">
            <v>17000</v>
          </cell>
          <cell r="G145">
            <v>3021.6979999999999</v>
          </cell>
          <cell r="H145">
            <v>3.851</v>
          </cell>
          <cell r="I145">
            <v>17.667641</v>
          </cell>
          <cell r="J145">
            <v>0</v>
          </cell>
          <cell r="K145">
            <v>0</v>
          </cell>
          <cell r="L145">
            <v>3.0216979999999998</v>
          </cell>
        </row>
        <row r="146">
          <cell r="A146" t="str">
            <v>United Arab Emirates</v>
          </cell>
          <cell r="B146">
            <v>40.262</v>
          </cell>
          <cell r="C146">
            <v>216.423</v>
          </cell>
          <cell r="D146">
            <v>1746.19</v>
          </cell>
          <cell r="G146">
            <v>8.0299999999999994</v>
          </cell>
          <cell r="H146">
            <v>0.216423</v>
          </cell>
          <cell r="I146">
            <v>1.7864519999999999</v>
          </cell>
          <cell r="J146">
            <v>0</v>
          </cell>
          <cell r="K146">
            <v>0</v>
          </cell>
          <cell r="L146">
            <v>8.0299999999999989E-3</v>
          </cell>
        </row>
        <row r="147">
          <cell r="A147" t="str">
            <v>United Kingdom</v>
          </cell>
          <cell r="C147">
            <v>1410.752</v>
          </cell>
          <cell r="D147">
            <v>3056.2130000000002</v>
          </cell>
          <cell r="G147">
            <v>2596.0100000000002</v>
          </cell>
          <cell r="H147">
            <v>1.410752</v>
          </cell>
          <cell r="I147">
            <v>3.0562130000000001</v>
          </cell>
          <cell r="J147">
            <v>0</v>
          </cell>
          <cell r="K147">
            <v>0</v>
          </cell>
          <cell r="L147">
            <v>2.5960100000000002</v>
          </cell>
        </row>
        <row r="148">
          <cell r="A148" t="str">
            <v>United Republic of Tanzania</v>
          </cell>
          <cell r="D148">
            <v>857.25099999999998</v>
          </cell>
          <cell r="H148">
            <v>0</v>
          </cell>
          <cell r="I148">
            <v>0.85725099999999999</v>
          </cell>
          <cell r="J148">
            <v>0</v>
          </cell>
          <cell r="K148">
            <v>0</v>
          </cell>
          <cell r="L148">
            <v>0</v>
          </cell>
        </row>
        <row r="149">
          <cell r="A149" t="str">
            <v>United States</v>
          </cell>
          <cell r="B149">
            <v>2345.83</v>
          </cell>
          <cell r="C149">
            <v>14286.625</v>
          </cell>
          <cell r="D149">
            <v>125304.067</v>
          </cell>
          <cell r="E149">
            <v>213543.609</v>
          </cell>
          <cell r="F149">
            <v>37162.565999999999</v>
          </cell>
          <cell r="G149">
            <v>9144.4689999999991</v>
          </cell>
          <cell r="H149">
            <v>14.286625000000001</v>
          </cell>
          <cell r="I149">
            <v>127.649897</v>
          </cell>
          <cell r="J149">
            <v>213.543609</v>
          </cell>
          <cell r="K149">
            <v>37.162565999999998</v>
          </cell>
          <cell r="L149">
            <v>9.1444689999999991</v>
          </cell>
        </row>
        <row r="150">
          <cell r="A150" t="str">
            <v>Uruguay</v>
          </cell>
          <cell r="D150">
            <v>3.407</v>
          </cell>
          <cell r="G150">
            <v>0.14799999999999999</v>
          </cell>
          <cell r="H150">
            <v>0</v>
          </cell>
          <cell r="I150">
            <v>3.4069999999999999E-3</v>
          </cell>
          <cell r="J150">
            <v>0</v>
          </cell>
          <cell r="K150">
            <v>0</v>
          </cell>
          <cell r="L150">
            <v>1.4799999999999999E-4</v>
          </cell>
        </row>
        <row r="151">
          <cell r="A151" t="str">
            <v>Uzbekistan</v>
          </cell>
          <cell r="D151">
            <v>1975.2360000000001</v>
          </cell>
          <cell r="F151">
            <v>9120.0840000000007</v>
          </cell>
          <cell r="H151">
            <v>0</v>
          </cell>
          <cell r="I151">
            <v>1.9752360000000002</v>
          </cell>
          <cell r="J151">
            <v>0</v>
          </cell>
          <cell r="K151">
            <v>9.1200840000000003</v>
          </cell>
          <cell r="L151">
            <v>0</v>
          </cell>
        </row>
        <row r="152">
          <cell r="A152" t="str">
            <v>Viet Nam</v>
          </cell>
          <cell r="B152">
            <v>49653.533000000003</v>
          </cell>
          <cell r="C152">
            <v>6718.0370000000003</v>
          </cell>
          <cell r="D152">
            <v>18047.2</v>
          </cell>
          <cell r="E152">
            <v>18741.297999999999</v>
          </cell>
          <cell r="G152">
            <v>5647.1719999999996</v>
          </cell>
          <cell r="H152">
            <v>6.7180370000000007</v>
          </cell>
          <cell r="I152">
            <v>67.700733000000014</v>
          </cell>
          <cell r="J152">
            <v>18.741298</v>
          </cell>
          <cell r="K152">
            <v>0</v>
          </cell>
          <cell r="L152">
            <v>5.6471719999999994</v>
          </cell>
        </row>
        <row r="153">
          <cell r="A153" t="str">
            <v>World</v>
          </cell>
          <cell r="B153">
            <v>107333.742</v>
          </cell>
          <cell r="C153">
            <v>1025771.727</v>
          </cell>
          <cell r="D153">
            <v>6294570.466</v>
          </cell>
          <cell r="E153">
            <v>634283.24300000002</v>
          </cell>
          <cell r="F153">
            <v>607993.696</v>
          </cell>
          <cell r="G153">
            <v>713684.174</v>
          </cell>
          <cell r="H153">
            <v>1025.7717270000001</v>
          </cell>
          <cell r="I153">
            <v>6401.9042079999999</v>
          </cell>
          <cell r="J153">
            <v>634.28324299999997</v>
          </cell>
          <cell r="K153">
            <v>607.993696</v>
          </cell>
          <cell r="L153">
            <v>713.68417399999998</v>
          </cell>
        </row>
        <row r="154">
          <cell r="A154" t="str">
            <v>Yemen</v>
          </cell>
          <cell r="D154">
            <v>172.084</v>
          </cell>
          <cell r="H154">
            <v>0</v>
          </cell>
          <cell r="I154">
            <v>0.17208400000000001</v>
          </cell>
          <cell r="J154">
            <v>0</v>
          </cell>
          <cell r="K154">
            <v>0</v>
          </cell>
          <cell r="L154">
            <v>0</v>
          </cell>
        </row>
        <row r="155">
          <cell r="A155" t="str">
            <v>Zambia</v>
          </cell>
          <cell r="D155">
            <v>2083.0129999999999</v>
          </cell>
          <cell r="H155">
            <v>0</v>
          </cell>
          <cell r="I155">
            <v>2.0830129999999998</v>
          </cell>
          <cell r="J155">
            <v>0</v>
          </cell>
          <cell r="K155">
            <v>0</v>
          </cell>
          <cell r="L155">
            <v>0</v>
          </cell>
        </row>
        <row r="156">
          <cell r="A156" t="str">
            <v>Zimbabwe</v>
          </cell>
          <cell r="C156">
            <v>1074.4000000000001</v>
          </cell>
          <cell r="D156">
            <v>3332.61</v>
          </cell>
          <cell r="G156">
            <v>238.63</v>
          </cell>
          <cell r="H156">
            <v>1.0744</v>
          </cell>
          <cell r="I156">
            <v>3.3326100000000003</v>
          </cell>
          <cell r="J156">
            <v>0</v>
          </cell>
          <cell r="K156">
            <v>0</v>
          </cell>
          <cell r="L156">
            <v>0.23863000000000001</v>
          </cell>
        </row>
      </sheetData>
      <sheetData sheetId="8">
        <row r="3">
          <cell r="B3" t="str">
            <v>Anthracite (kt)</v>
          </cell>
          <cell r="C3" t="str">
            <v>Coking coal (kt)</v>
          </cell>
          <cell r="D3" t="str">
            <v>Other bituminous coal (kt)</v>
          </cell>
          <cell r="E3" t="str">
            <v>Sub-bituminous coal (kt)</v>
          </cell>
          <cell r="F3" t="str">
            <v>Lignite (kt)</v>
          </cell>
          <cell r="G3" t="str">
            <v>Coke oven coke (kt)</v>
          </cell>
          <cell r="H3" t="str">
            <v>Coking Coal</v>
          </cell>
          <cell r="I3" t="str">
            <v>Anthracite &amp; Other Bituminous Coal</v>
          </cell>
          <cell r="J3" t="str">
            <v>Sub-
Bituminous Coal</v>
          </cell>
          <cell r="K3" t="str">
            <v>Lignite</v>
          </cell>
          <cell r="L3" t="str">
            <v>Coke Oven Coke</v>
          </cell>
        </row>
        <row r="4">
          <cell r="A4" t="str">
            <v>Africa</v>
          </cell>
          <cell r="B4">
            <v>2661.8939999999998</v>
          </cell>
          <cell r="C4">
            <v>4772.7290000000003</v>
          </cell>
          <cell r="D4">
            <v>189751.014</v>
          </cell>
          <cell r="E4">
            <v>92.48</v>
          </cell>
          <cell r="F4">
            <v>193.63200000000001</v>
          </cell>
          <cell r="G4">
            <v>0</v>
          </cell>
          <cell r="H4">
            <v>4.772729</v>
          </cell>
          <cell r="I4">
            <v>192.41290799999999</v>
          </cell>
          <cell r="J4">
            <v>9.2480000000000007E-2</v>
          </cell>
          <cell r="K4">
            <v>0.193632</v>
          </cell>
          <cell r="L4">
            <v>0</v>
          </cell>
        </row>
        <row r="5">
          <cell r="A5" t="str">
            <v>Albania</v>
          </cell>
          <cell r="B5">
            <v>211.1</v>
          </cell>
          <cell r="C5">
            <v>0</v>
          </cell>
          <cell r="D5">
            <v>87.506</v>
          </cell>
          <cell r="E5">
            <v>0</v>
          </cell>
          <cell r="F5">
            <v>0.13900000000000001</v>
          </cell>
          <cell r="G5">
            <v>0</v>
          </cell>
          <cell r="H5">
            <v>0</v>
          </cell>
          <cell r="I5">
            <v>0.29860599999999998</v>
          </cell>
          <cell r="J5">
            <v>0</v>
          </cell>
          <cell r="K5">
            <v>1.3900000000000002E-4</v>
          </cell>
          <cell r="L5">
            <v>0</v>
          </cell>
        </row>
        <row r="6">
          <cell r="A6" t="str">
            <v>Algeria</v>
          </cell>
          <cell r="B6">
            <v>0</v>
          </cell>
          <cell r="C6">
            <v>7.1189999999999998</v>
          </cell>
          <cell r="D6">
            <v>0</v>
          </cell>
          <cell r="E6">
            <v>0</v>
          </cell>
          <cell r="F6">
            <v>0</v>
          </cell>
          <cell r="G6">
            <v>0</v>
          </cell>
          <cell r="H6">
            <v>7.1189999999999995E-3</v>
          </cell>
          <cell r="I6">
            <v>0</v>
          </cell>
          <cell r="J6">
            <v>0</v>
          </cell>
          <cell r="K6">
            <v>0</v>
          </cell>
          <cell r="L6">
            <v>0</v>
          </cell>
        </row>
        <row r="7">
          <cell r="A7" t="str">
            <v>Angola</v>
          </cell>
          <cell r="B7">
            <v>0</v>
          </cell>
          <cell r="C7">
            <v>0</v>
          </cell>
          <cell r="D7">
            <v>0</v>
          </cell>
          <cell r="E7">
            <v>0</v>
          </cell>
          <cell r="F7">
            <v>0</v>
          </cell>
          <cell r="G7">
            <v>0</v>
          </cell>
          <cell r="H7">
            <v>0</v>
          </cell>
          <cell r="I7">
            <v>0</v>
          </cell>
          <cell r="J7">
            <v>0</v>
          </cell>
          <cell r="K7">
            <v>0</v>
          </cell>
          <cell r="L7">
            <v>0</v>
          </cell>
        </row>
        <row r="8">
          <cell r="A8" t="str">
            <v>Argentina</v>
          </cell>
          <cell r="B8">
            <v>0</v>
          </cell>
          <cell r="C8">
            <v>841.77700000000004</v>
          </cell>
          <cell r="D8">
            <v>209.15600000000001</v>
          </cell>
          <cell r="E8">
            <v>0</v>
          </cell>
          <cell r="F8">
            <v>0</v>
          </cell>
          <cell r="G8">
            <v>944.52200000000005</v>
          </cell>
          <cell r="H8">
            <v>0.841777</v>
          </cell>
          <cell r="I8">
            <v>0.20915600000000001</v>
          </cell>
          <cell r="J8">
            <v>0</v>
          </cell>
          <cell r="K8">
            <v>0</v>
          </cell>
          <cell r="L8">
            <v>0.94452200000000008</v>
          </cell>
        </row>
        <row r="9">
          <cell r="A9" t="str">
            <v>Armenia</v>
          </cell>
          <cell r="B9">
            <v>20.407</v>
          </cell>
          <cell r="C9">
            <v>0.69499999999999995</v>
          </cell>
          <cell r="D9">
            <v>5.3789999999999996</v>
          </cell>
          <cell r="E9">
            <v>0</v>
          </cell>
          <cell r="F9">
            <v>0.06</v>
          </cell>
          <cell r="G9">
            <v>0</v>
          </cell>
          <cell r="H9">
            <v>6.9499999999999998E-4</v>
          </cell>
          <cell r="I9">
            <v>2.5786E-2</v>
          </cell>
          <cell r="J9">
            <v>0</v>
          </cell>
          <cell r="K9">
            <v>5.9999999999999995E-5</v>
          </cell>
          <cell r="L9">
            <v>0</v>
          </cell>
        </row>
        <row r="10">
          <cell r="A10" t="str">
            <v>Australia</v>
          </cell>
          <cell r="B10">
            <v>46.628999999999998</v>
          </cell>
          <cell r="C10">
            <v>2599.8119999999999</v>
          </cell>
          <cell r="D10">
            <v>28032.554</v>
          </cell>
          <cell r="E10">
            <v>21474.592000000001</v>
          </cell>
          <cell r="F10">
            <v>40250.044000000002</v>
          </cell>
          <cell r="G10">
            <v>1589.6990000000001</v>
          </cell>
          <cell r="H10">
            <v>2.599812</v>
          </cell>
          <cell r="I10">
            <v>28.079183</v>
          </cell>
          <cell r="J10">
            <v>21.474592000000001</v>
          </cell>
          <cell r="K10">
            <v>40.250044000000003</v>
          </cell>
          <cell r="L10">
            <v>1.589699</v>
          </cell>
        </row>
        <row r="11">
          <cell r="A11" t="str">
            <v>Austria</v>
          </cell>
          <cell r="B11">
            <v>1.966</v>
          </cell>
          <cell r="C11">
            <v>1734.826</v>
          </cell>
          <cell r="D11">
            <v>596.77800000000002</v>
          </cell>
          <cell r="E11">
            <v>29.108000000000001</v>
          </cell>
          <cell r="F11">
            <v>12.819000000000001</v>
          </cell>
          <cell r="G11">
            <v>2255.9490000000001</v>
          </cell>
          <cell r="H11">
            <v>1.734826</v>
          </cell>
          <cell r="I11">
            <v>0.59874400000000005</v>
          </cell>
          <cell r="J11">
            <v>2.9108000000000002E-2</v>
          </cell>
          <cell r="K11">
            <v>1.2819000000000001E-2</v>
          </cell>
          <cell r="L11">
            <v>2.2559490000000002</v>
          </cell>
        </row>
        <row r="12">
          <cell r="A12" t="str">
            <v>Azerbaijan</v>
          </cell>
          <cell r="B12">
            <v>0</v>
          </cell>
          <cell r="C12">
            <v>0</v>
          </cell>
          <cell r="D12">
            <v>0</v>
          </cell>
          <cell r="E12">
            <v>0</v>
          </cell>
          <cell r="F12">
            <v>0</v>
          </cell>
          <cell r="G12">
            <v>0</v>
          </cell>
          <cell r="H12">
            <v>0</v>
          </cell>
          <cell r="I12">
            <v>0</v>
          </cell>
          <cell r="J12">
            <v>0</v>
          </cell>
          <cell r="K12">
            <v>0</v>
          </cell>
          <cell r="L12">
            <v>0</v>
          </cell>
        </row>
        <row r="13">
          <cell r="A13" t="str">
            <v>Bahrain</v>
          </cell>
          <cell r="B13">
            <v>0</v>
          </cell>
          <cell r="C13">
            <v>0</v>
          </cell>
          <cell r="D13">
            <v>0</v>
          </cell>
          <cell r="E13">
            <v>0</v>
          </cell>
          <cell r="F13">
            <v>0</v>
          </cell>
          <cell r="G13">
            <v>0</v>
          </cell>
          <cell r="H13">
            <v>0</v>
          </cell>
          <cell r="I13">
            <v>0</v>
          </cell>
          <cell r="J13">
            <v>0</v>
          </cell>
          <cell r="K13">
            <v>0</v>
          </cell>
          <cell r="L13">
            <v>0</v>
          </cell>
        </row>
        <row r="14">
          <cell r="A14" t="str">
            <v>Bangladesh</v>
          </cell>
          <cell r="B14">
            <v>0</v>
          </cell>
          <cell r="C14">
            <v>0</v>
          </cell>
          <cell r="D14">
            <v>13611.453</v>
          </cell>
          <cell r="E14">
            <v>0</v>
          </cell>
          <cell r="F14">
            <v>0</v>
          </cell>
          <cell r="G14">
            <v>0</v>
          </cell>
          <cell r="H14">
            <v>0</v>
          </cell>
          <cell r="I14">
            <v>13.611452999999999</v>
          </cell>
          <cell r="J14">
            <v>0</v>
          </cell>
          <cell r="K14">
            <v>0</v>
          </cell>
          <cell r="L14">
            <v>0</v>
          </cell>
        </row>
        <row r="15">
          <cell r="A15" t="str">
            <v>Belarus</v>
          </cell>
          <cell r="B15">
            <v>0</v>
          </cell>
          <cell r="C15">
            <v>0</v>
          </cell>
          <cell r="D15">
            <v>770.4</v>
          </cell>
          <cell r="E15">
            <v>0</v>
          </cell>
          <cell r="F15">
            <v>0</v>
          </cell>
          <cell r="G15">
            <v>0</v>
          </cell>
          <cell r="H15">
            <v>0</v>
          </cell>
          <cell r="I15">
            <v>0.77039999999999997</v>
          </cell>
          <cell r="J15">
            <v>0</v>
          </cell>
          <cell r="K15">
            <v>0</v>
          </cell>
          <cell r="L15">
            <v>0</v>
          </cell>
        </row>
        <row r="16">
          <cell r="A16" t="str">
            <v>Belgium</v>
          </cell>
          <cell r="B16">
            <v>84.8</v>
          </cell>
          <cell r="C16">
            <v>1717.7</v>
          </cell>
          <cell r="D16">
            <v>1190.5</v>
          </cell>
          <cell r="E16">
            <v>111.1</v>
          </cell>
          <cell r="F16">
            <v>0</v>
          </cell>
          <cell r="G16">
            <v>1729.6</v>
          </cell>
          <cell r="H16">
            <v>1.7177</v>
          </cell>
          <cell r="I16">
            <v>1.2752999999999999</v>
          </cell>
          <cell r="J16">
            <v>0.11109999999999999</v>
          </cell>
          <cell r="K16">
            <v>0</v>
          </cell>
          <cell r="L16">
            <v>1.7295999999999998</v>
          </cell>
        </row>
        <row r="17">
          <cell r="A17" t="str">
            <v>Benin</v>
          </cell>
          <cell r="B17">
            <v>0</v>
          </cell>
          <cell r="C17">
            <v>0</v>
          </cell>
          <cell r="D17">
            <v>170</v>
          </cell>
          <cell r="E17">
            <v>0</v>
          </cell>
          <cell r="F17">
            <v>0</v>
          </cell>
          <cell r="G17">
            <v>0</v>
          </cell>
          <cell r="H17">
            <v>0</v>
          </cell>
          <cell r="I17">
            <v>0.17</v>
          </cell>
          <cell r="J17">
            <v>0</v>
          </cell>
          <cell r="K17">
            <v>0</v>
          </cell>
          <cell r="L17">
            <v>0</v>
          </cell>
        </row>
        <row r="18">
          <cell r="A18" t="str">
            <v>Bolivarian Republic of Venezuela</v>
          </cell>
          <cell r="B18">
            <v>0</v>
          </cell>
          <cell r="C18">
            <v>0</v>
          </cell>
          <cell r="D18">
            <v>5.734</v>
          </cell>
          <cell r="E18">
            <v>0</v>
          </cell>
          <cell r="F18">
            <v>0</v>
          </cell>
          <cell r="G18">
            <v>0</v>
          </cell>
          <cell r="H18">
            <v>0</v>
          </cell>
          <cell r="I18">
            <v>5.7340000000000004E-3</v>
          </cell>
          <cell r="J18">
            <v>0</v>
          </cell>
          <cell r="K18">
            <v>0</v>
          </cell>
          <cell r="L18">
            <v>0</v>
          </cell>
        </row>
        <row r="19">
          <cell r="A19" t="str">
            <v>Bosnia and Herzegovina</v>
          </cell>
          <cell r="B19">
            <v>12.776</v>
          </cell>
          <cell r="C19">
            <v>720.77599999999995</v>
          </cell>
          <cell r="D19">
            <v>106.932</v>
          </cell>
          <cell r="E19">
            <v>0</v>
          </cell>
          <cell r="F19">
            <v>11595.73</v>
          </cell>
          <cell r="G19">
            <v>462.09</v>
          </cell>
          <cell r="H19">
            <v>0.72077599999999997</v>
          </cell>
          <cell r="I19">
            <v>0.11970799999999999</v>
          </cell>
          <cell r="J19">
            <v>0</v>
          </cell>
          <cell r="K19">
            <v>11.59573</v>
          </cell>
          <cell r="L19">
            <v>0.46209</v>
          </cell>
        </row>
        <row r="20">
          <cell r="A20" t="str">
            <v>Botswana</v>
          </cell>
          <cell r="B20">
            <v>0</v>
          </cell>
          <cell r="C20">
            <v>0</v>
          </cell>
          <cell r="D20">
            <v>1556.8330000000001</v>
          </cell>
          <cell r="E20">
            <v>0</v>
          </cell>
          <cell r="F20">
            <v>0</v>
          </cell>
          <cell r="G20">
            <v>0</v>
          </cell>
          <cell r="H20">
            <v>0</v>
          </cell>
          <cell r="I20">
            <v>1.5568330000000001</v>
          </cell>
          <cell r="J20">
            <v>0</v>
          </cell>
          <cell r="K20">
            <v>0</v>
          </cell>
          <cell r="L20">
            <v>0</v>
          </cell>
        </row>
        <row r="21">
          <cell r="A21" t="str">
            <v>Brazil</v>
          </cell>
          <cell r="B21">
            <v>0</v>
          </cell>
          <cell r="C21">
            <v>10115.813</v>
          </cell>
          <cell r="D21">
            <v>6646.7330000000002</v>
          </cell>
          <cell r="E21">
            <v>2924.71</v>
          </cell>
          <cell r="F21">
            <v>3158.8150000000001</v>
          </cell>
          <cell r="G21">
            <v>10868.8</v>
          </cell>
          <cell r="H21">
            <v>10.115812999999999</v>
          </cell>
          <cell r="I21">
            <v>6.6467330000000002</v>
          </cell>
          <cell r="J21">
            <v>2.9247100000000001</v>
          </cell>
          <cell r="K21">
            <v>3.1588150000000002</v>
          </cell>
          <cell r="L21">
            <v>10.868799999999998</v>
          </cell>
        </row>
        <row r="22">
          <cell r="A22" t="str">
            <v>Brunei Darussalam</v>
          </cell>
          <cell r="B22">
            <v>0</v>
          </cell>
          <cell r="C22">
            <v>0</v>
          </cell>
          <cell r="D22">
            <v>0</v>
          </cell>
          <cell r="E22">
            <v>0</v>
          </cell>
          <cell r="F22">
            <v>1308.037</v>
          </cell>
          <cell r="G22">
            <v>0</v>
          </cell>
          <cell r="H22">
            <v>0</v>
          </cell>
          <cell r="I22">
            <v>0</v>
          </cell>
          <cell r="J22">
            <v>0</v>
          </cell>
          <cell r="K22">
            <v>1.3080370000000001</v>
          </cell>
          <cell r="L22">
            <v>0</v>
          </cell>
        </row>
        <row r="23">
          <cell r="A23" t="str">
            <v>Bulgaria</v>
          </cell>
          <cell r="B23">
            <v>34.664999999999999</v>
          </cell>
          <cell r="C23">
            <v>0</v>
          </cell>
          <cell r="D23">
            <v>469.827</v>
          </cell>
          <cell r="E23">
            <v>0</v>
          </cell>
          <cell r="F23">
            <v>15512.513000000001</v>
          </cell>
          <cell r="G23">
            <v>215.131</v>
          </cell>
          <cell r="H23">
            <v>0</v>
          </cell>
          <cell r="I23">
            <v>0.50449200000000005</v>
          </cell>
          <cell r="J23">
            <v>0</v>
          </cell>
          <cell r="K23">
            <v>15.512513</v>
          </cell>
          <cell r="L23">
            <v>0.21513099999999999</v>
          </cell>
        </row>
        <row r="24">
          <cell r="A24" t="str">
            <v>Cambodia</v>
          </cell>
          <cell r="B24">
            <v>0</v>
          </cell>
          <cell r="C24">
            <v>0</v>
          </cell>
          <cell r="D24">
            <v>0</v>
          </cell>
          <cell r="E24">
            <v>6099.0110000000004</v>
          </cell>
          <cell r="F24">
            <v>28.815000000000001</v>
          </cell>
          <cell r="G24">
            <v>0</v>
          </cell>
          <cell r="H24">
            <v>0</v>
          </cell>
          <cell r="I24">
            <v>0</v>
          </cell>
          <cell r="J24">
            <v>6.0990110000000008</v>
          </cell>
          <cell r="K24">
            <v>2.8815E-2</v>
          </cell>
          <cell r="L24">
            <v>0</v>
          </cell>
        </row>
        <row r="25">
          <cell r="A25" t="str">
            <v>Cameroon</v>
          </cell>
          <cell r="B25">
            <v>0</v>
          </cell>
          <cell r="C25">
            <v>0</v>
          </cell>
          <cell r="D25">
            <v>0</v>
          </cell>
          <cell r="E25">
            <v>0</v>
          </cell>
          <cell r="F25">
            <v>0</v>
          </cell>
          <cell r="G25">
            <v>0</v>
          </cell>
          <cell r="H25">
            <v>0</v>
          </cell>
          <cell r="I25">
            <v>0</v>
          </cell>
          <cell r="J25">
            <v>0</v>
          </cell>
          <cell r="K25">
            <v>0</v>
          </cell>
          <cell r="L25">
            <v>0</v>
          </cell>
        </row>
        <row r="26">
          <cell r="A26" t="str">
            <v>Canada</v>
          </cell>
          <cell r="B26">
            <v>282.48500000000001</v>
          </cell>
          <cell r="C26">
            <v>5335.0140000000001</v>
          </cell>
          <cell r="D26">
            <v>2832.8739999999998</v>
          </cell>
          <cell r="E26">
            <v>677.279</v>
          </cell>
          <cell r="F26">
            <v>7380.0079999999998</v>
          </cell>
          <cell r="G26">
            <v>3037.732</v>
          </cell>
          <cell r="H26">
            <v>5.3350140000000001</v>
          </cell>
          <cell r="I26">
            <v>3.1153589999999998</v>
          </cell>
          <cell r="J26">
            <v>0.67727899999999996</v>
          </cell>
          <cell r="K26">
            <v>7.3800080000000001</v>
          </cell>
          <cell r="L26">
            <v>3.0377320000000001</v>
          </cell>
        </row>
        <row r="27">
          <cell r="A27" t="str">
            <v>Chile</v>
          </cell>
          <cell r="B27">
            <v>8.8059999999999992</v>
          </cell>
          <cell r="C27">
            <v>280.97300000000001</v>
          </cell>
          <cell r="D27">
            <v>5098.1850000000004</v>
          </cell>
          <cell r="E27">
            <v>2.5000000000000001E-2</v>
          </cell>
          <cell r="F27">
            <v>0</v>
          </cell>
          <cell r="G27">
            <v>181.41300000000001</v>
          </cell>
          <cell r="H27">
            <v>0.28097300000000003</v>
          </cell>
          <cell r="I27">
            <v>5.1069909999999998</v>
          </cell>
          <cell r="J27">
            <v>2.5000000000000001E-5</v>
          </cell>
          <cell r="K27">
            <v>0</v>
          </cell>
          <cell r="L27">
            <v>0.18141300000000002</v>
          </cell>
        </row>
        <row r="28">
          <cell r="A28" t="str">
            <v>China (P.R. of China and Hong Kong, China)</v>
          </cell>
          <cell r="B28">
            <v>14552.44</v>
          </cell>
          <cell r="C28">
            <v>639500.63100000005</v>
          </cell>
          <cell r="D28">
            <v>4297980.7680000002</v>
          </cell>
          <cell r="E28">
            <v>0</v>
          </cell>
          <cell r="F28">
            <v>0</v>
          </cell>
          <cell r="G28">
            <v>0</v>
          </cell>
          <cell r="H28">
            <v>639.500631</v>
          </cell>
          <cell r="I28">
            <v>4312.5332080000007</v>
          </cell>
          <cell r="J28">
            <v>0</v>
          </cell>
          <cell r="K28">
            <v>0</v>
          </cell>
          <cell r="L28">
            <v>0</v>
          </cell>
        </row>
        <row r="29">
          <cell r="A29" t="str">
            <v>Chinese Taipei</v>
          </cell>
          <cell r="B29">
            <v>35.079000000000001</v>
          </cell>
          <cell r="C29">
            <v>5970.2719999999999</v>
          </cell>
          <cell r="D29">
            <v>40835.351999999999</v>
          </cell>
          <cell r="E29">
            <v>10137.947</v>
          </cell>
          <cell r="F29">
            <v>0</v>
          </cell>
          <cell r="G29">
            <v>0</v>
          </cell>
          <cell r="H29">
            <v>5.9702719999999996</v>
          </cell>
          <cell r="I29">
            <v>40.870430999999996</v>
          </cell>
          <cell r="J29">
            <v>10.137947</v>
          </cell>
          <cell r="K29">
            <v>0</v>
          </cell>
          <cell r="L29">
            <v>0</v>
          </cell>
        </row>
        <row r="30">
          <cell r="A30" t="str">
            <v>Colombia</v>
          </cell>
          <cell r="B30">
            <v>0</v>
          </cell>
          <cell r="C30">
            <v>6466.5360000000001</v>
          </cell>
          <cell r="D30">
            <v>6471.4780000000001</v>
          </cell>
          <cell r="E30">
            <v>0</v>
          </cell>
          <cell r="F30">
            <v>0</v>
          </cell>
          <cell r="G30">
            <v>118.181</v>
          </cell>
          <cell r="H30">
            <v>6.4665359999999996</v>
          </cell>
          <cell r="I30">
            <v>6.4714780000000003</v>
          </cell>
          <cell r="J30">
            <v>0</v>
          </cell>
          <cell r="K30">
            <v>0</v>
          </cell>
          <cell r="L30">
            <v>0.11818099999999999</v>
          </cell>
        </row>
        <row r="31">
          <cell r="A31" t="str">
            <v>Costa Rica</v>
          </cell>
          <cell r="B31">
            <v>3.0000000000000001E-3</v>
          </cell>
          <cell r="C31">
            <v>0</v>
          </cell>
          <cell r="D31">
            <v>0.27500000000000002</v>
          </cell>
          <cell r="E31">
            <v>0</v>
          </cell>
          <cell r="F31">
            <v>0</v>
          </cell>
          <cell r="G31">
            <v>0</v>
          </cell>
          <cell r="H31">
            <v>0</v>
          </cell>
          <cell r="I31">
            <v>2.7800000000000004E-4</v>
          </cell>
          <cell r="J31">
            <v>0</v>
          </cell>
          <cell r="K31">
            <v>0</v>
          </cell>
          <cell r="L31">
            <v>0</v>
          </cell>
        </row>
        <row r="32">
          <cell r="A32" t="str">
            <v>Côte d'Ivoire</v>
          </cell>
          <cell r="B32">
            <v>0</v>
          </cell>
          <cell r="C32">
            <v>0</v>
          </cell>
          <cell r="D32">
            <v>0</v>
          </cell>
          <cell r="E32">
            <v>0</v>
          </cell>
          <cell r="F32">
            <v>0</v>
          </cell>
          <cell r="G32">
            <v>0</v>
          </cell>
          <cell r="H32">
            <v>0</v>
          </cell>
          <cell r="I32">
            <v>0</v>
          </cell>
          <cell r="J32">
            <v>0</v>
          </cell>
          <cell r="K32">
            <v>0</v>
          </cell>
          <cell r="L32">
            <v>0</v>
          </cell>
        </row>
        <row r="33">
          <cell r="A33" t="str">
            <v>Croatia</v>
          </cell>
          <cell r="B33">
            <v>3.2</v>
          </cell>
          <cell r="C33">
            <v>0</v>
          </cell>
          <cell r="D33">
            <v>331.8</v>
          </cell>
          <cell r="E33">
            <v>0</v>
          </cell>
          <cell r="F33">
            <v>3.5</v>
          </cell>
          <cell r="G33">
            <v>29.9</v>
          </cell>
          <cell r="H33">
            <v>0</v>
          </cell>
          <cell r="I33">
            <v>0.33500000000000002</v>
          </cell>
          <cell r="J33">
            <v>0</v>
          </cell>
          <cell r="K33">
            <v>3.5000000000000001E-3</v>
          </cell>
          <cell r="L33">
            <v>2.9899999999999999E-2</v>
          </cell>
        </row>
        <row r="34">
          <cell r="A34" t="str">
            <v>Cuba</v>
          </cell>
          <cell r="B34">
            <v>0.24</v>
          </cell>
          <cell r="C34">
            <v>0</v>
          </cell>
          <cell r="D34">
            <v>0</v>
          </cell>
          <cell r="E34">
            <v>0</v>
          </cell>
          <cell r="F34">
            <v>0</v>
          </cell>
          <cell r="G34">
            <v>0</v>
          </cell>
          <cell r="H34">
            <v>0</v>
          </cell>
          <cell r="I34">
            <v>2.3999999999999998E-4</v>
          </cell>
          <cell r="J34">
            <v>0</v>
          </cell>
          <cell r="K34">
            <v>0</v>
          </cell>
          <cell r="L34">
            <v>0</v>
          </cell>
        </row>
        <row r="35">
          <cell r="A35" t="str">
            <v>Curaçao/Netherlands Antilles</v>
          </cell>
          <cell r="B35">
            <v>0</v>
          </cell>
          <cell r="C35">
            <v>0</v>
          </cell>
          <cell r="D35">
            <v>0</v>
          </cell>
          <cell r="E35">
            <v>0</v>
          </cell>
          <cell r="F35">
            <v>0</v>
          </cell>
          <cell r="G35">
            <v>0</v>
          </cell>
          <cell r="H35">
            <v>0</v>
          </cell>
          <cell r="I35">
            <v>0</v>
          </cell>
          <cell r="J35">
            <v>0</v>
          </cell>
          <cell r="K35">
            <v>0</v>
          </cell>
          <cell r="L35">
            <v>0</v>
          </cell>
        </row>
        <row r="36">
          <cell r="A36" t="str">
            <v>Cyprus</v>
          </cell>
          <cell r="B36">
            <v>0</v>
          </cell>
          <cell r="C36">
            <v>0</v>
          </cell>
          <cell r="D36">
            <v>0</v>
          </cell>
          <cell r="E36">
            <v>23.498000000000001</v>
          </cell>
          <cell r="F36">
            <v>0</v>
          </cell>
          <cell r="G36">
            <v>0</v>
          </cell>
          <cell r="H36">
            <v>0</v>
          </cell>
          <cell r="I36">
            <v>0</v>
          </cell>
          <cell r="J36">
            <v>2.3498000000000002E-2</v>
          </cell>
          <cell r="K36">
            <v>0</v>
          </cell>
          <cell r="L36">
            <v>0</v>
          </cell>
        </row>
        <row r="37">
          <cell r="A37" t="str">
            <v>Czech Republic</v>
          </cell>
          <cell r="B37">
            <v>22.187000000000001</v>
          </cell>
          <cell r="C37">
            <v>1865.1</v>
          </cell>
          <cell r="D37">
            <v>1419.0930000000001</v>
          </cell>
          <cell r="E37">
            <v>0</v>
          </cell>
          <cell r="F37">
            <v>24540.434000000001</v>
          </cell>
          <cell r="G37">
            <v>1079.7809999999999</v>
          </cell>
          <cell r="H37">
            <v>1.8651</v>
          </cell>
          <cell r="I37">
            <v>1.4412799999999999</v>
          </cell>
          <cell r="J37">
            <v>0</v>
          </cell>
          <cell r="K37">
            <v>24.540434000000001</v>
          </cell>
          <cell r="L37">
            <v>1.0797809999999999</v>
          </cell>
        </row>
        <row r="38">
          <cell r="A38" t="str">
            <v>DEMOCRATIC PEOPLE'S REPUBLIC OF KOREA</v>
          </cell>
          <cell r="B38">
            <v>11970</v>
          </cell>
          <cell r="C38">
            <v>0</v>
          </cell>
          <cell r="D38">
            <v>9518.1239999999998</v>
          </cell>
          <cell r="E38">
            <v>1516.433</v>
          </cell>
          <cell r="F38">
            <v>0</v>
          </cell>
          <cell r="G38">
            <v>0</v>
          </cell>
          <cell r="H38">
            <v>0</v>
          </cell>
          <cell r="I38">
            <v>21.488123999999999</v>
          </cell>
          <cell r="J38">
            <v>1.5164329999999999</v>
          </cell>
          <cell r="K38">
            <v>0</v>
          </cell>
          <cell r="L38">
            <v>0</v>
          </cell>
        </row>
        <row r="39">
          <cell r="A39" t="str">
            <v>Democratic Republic of the Congo</v>
          </cell>
          <cell r="B39">
            <v>0</v>
          </cell>
          <cell r="C39">
            <v>0</v>
          </cell>
          <cell r="D39">
            <v>0</v>
          </cell>
          <cell r="E39">
            <v>0</v>
          </cell>
          <cell r="F39">
            <v>0</v>
          </cell>
          <cell r="G39">
            <v>0</v>
          </cell>
          <cell r="H39">
            <v>0</v>
          </cell>
          <cell r="I39">
            <v>0</v>
          </cell>
          <cell r="J39">
            <v>0</v>
          </cell>
          <cell r="K39">
            <v>0</v>
          </cell>
          <cell r="L39">
            <v>0</v>
          </cell>
        </row>
        <row r="40">
          <cell r="A40" t="str">
            <v>Denmark</v>
          </cell>
          <cell r="B40">
            <v>0</v>
          </cell>
          <cell r="C40">
            <v>0</v>
          </cell>
          <cell r="D40">
            <v>761.46799999999996</v>
          </cell>
          <cell r="E40">
            <v>0</v>
          </cell>
          <cell r="F40">
            <v>0</v>
          </cell>
          <cell r="G40">
            <v>8.1240000000000006</v>
          </cell>
          <cell r="H40">
            <v>0</v>
          </cell>
          <cell r="I40">
            <v>0.76146799999999992</v>
          </cell>
          <cell r="J40">
            <v>0</v>
          </cell>
          <cell r="K40">
            <v>0</v>
          </cell>
          <cell r="L40">
            <v>8.124000000000001E-3</v>
          </cell>
        </row>
        <row r="41">
          <cell r="A41" t="str">
            <v>Dominican Republic</v>
          </cell>
          <cell r="B41">
            <v>0</v>
          </cell>
          <cell r="C41">
            <v>0</v>
          </cell>
          <cell r="D41">
            <v>3231.7440000000001</v>
          </cell>
          <cell r="E41">
            <v>0</v>
          </cell>
          <cell r="F41">
            <v>0</v>
          </cell>
          <cell r="G41">
            <v>0</v>
          </cell>
          <cell r="H41">
            <v>0</v>
          </cell>
          <cell r="I41">
            <v>3.231744</v>
          </cell>
          <cell r="J41">
            <v>0</v>
          </cell>
          <cell r="K41">
            <v>0</v>
          </cell>
          <cell r="L41">
            <v>0</v>
          </cell>
        </row>
        <row r="42">
          <cell r="A42" t="str">
            <v>Ecuador</v>
          </cell>
          <cell r="B42">
            <v>0</v>
          </cell>
          <cell r="C42">
            <v>0</v>
          </cell>
          <cell r="D42">
            <v>0</v>
          </cell>
          <cell r="E42">
            <v>0</v>
          </cell>
          <cell r="F42">
            <v>0</v>
          </cell>
          <cell r="G42">
            <v>0</v>
          </cell>
          <cell r="H42">
            <v>0</v>
          </cell>
          <cell r="I42">
            <v>0</v>
          </cell>
          <cell r="J42">
            <v>0</v>
          </cell>
          <cell r="K42">
            <v>0</v>
          </cell>
          <cell r="L42">
            <v>0</v>
          </cell>
        </row>
        <row r="43">
          <cell r="A43" t="str">
            <v>Egypt</v>
          </cell>
          <cell r="B43">
            <v>0</v>
          </cell>
          <cell r="C43">
            <v>70</v>
          </cell>
          <cell r="D43">
            <v>4280</v>
          </cell>
          <cell r="E43">
            <v>0</v>
          </cell>
          <cell r="F43">
            <v>0</v>
          </cell>
          <cell r="G43">
            <v>0</v>
          </cell>
          <cell r="H43">
            <v>7.0000000000000007E-2</v>
          </cell>
          <cell r="I43">
            <v>4.28</v>
          </cell>
          <cell r="J43">
            <v>0</v>
          </cell>
          <cell r="K43">
            <v>0</v>
          </cell>
          <cell r="L43">
            <v>0</v>
          </cell>
        </row>
        <row r="44">
          <cell r="A44" t="str">
            <v>El Salvador</v>
          </cell>
          <cell r="B44">
            <v>0</v>
          </cell>
          <cell r="C44">
            <v>0</v>
          </cell>
          <cell r="D44">
            <v>0</v>
          </cell>
          <cell r="E44">
            <v>0</v>
          </cell>
          <cell r="F44">
            <v>0</v>
          </cell>
          <cell r="G44">
            <v>0</v>
          </cell>
          <cell r="H44">
            <v>0</v>
          </cell>
          <cell r="I44">
            <v>0</v>
          </cell>
          <cell r="J44">
            <v>0</v>
          </cell>
          <cell r="K44">
            <v>0</v>
          </cell>
          <cell r="L44">
            <v>0</v>
          </cell>
        </row>
        <row r="45">
          <cell r="A45" t="str">
            <v>EQUATORIAL GUINEA</v>
          </cell>
          <cell r="B45">
            <v>0</v>
          </cell>
          <cell r="C45">
            <v>0</v>
          </cell>
          <cell r="D45">
            <v>0</v>
          </cell>
          <cell r="E45">
            <v>0</v>
          </cell>
          <cell r="F45">
            <v>0</v>
          </cell>
          <cell r="G45">
            <v>0</v>
          </cell>
          <cell r="H45">
            <v>0</v>
          </cell>
          <cell r="I45">
            <v>0</v>
          </cell>
          <cell r="J45">
            <v>0</v>
          </cell>
          <cell r="K45">
            <v>0</v>
          </cell>
          <cell r="L45">
            <v>0</v>
          </cell>
        </row>
        <row r="46">
          <cell r="A46" t="str">
            <v>Eritrea</v>
          </cell>
          <cell r="B46">
            <v>0</v>
          </cell>
          <cell r="C46">
            <v>0</v>
          </cell>
          <cell r="D46">
            <v>0</v>
          </cell>
          <cell r="E46">
            <v>0</v>
          </cell>
          <cell r="F46">
            <v>0</v>
          </cell>
          <cell r="G46">
            <v>0</v>
          </cell>
          <cell r="H46">
            <v>0</v>
          </cell>
          <cell r="I46">
            <v>0</v>
          </cell>
          <cell r="J46">
            <v>0</v>
          </cell>
          <cell r="K46">
            <v>0</v>
          </cell>
          <cell r="L46">
            <v>0</v>
          </cell>
        </row>
        <row r="47">
          <cell r="A47" t="str">
            <v>Estonia</v>
          </cell>
          <cell r="B47">
            <v>0</v>
          </cell>
          <cell r="C47">
            <v>0</v>
          </cell>
          <cell r="D47">
            <v>3.27</v>
          </cell>
          <cell r="E47">
            <v>0</v>
          </cell>
          <cell r="F47">
            <v>0</v>
          </cell>
          <cell r="G47">
            <v>5.194</v>
          </cell>
          <cell r="H47">
            <v>0</v>
          </cell>
          <cell r="I47">
            <v>3.2699999999999999E-3</v>
          </cell>
          <cell r="J47">
            <v>0</v>
          </cell>
          <cell r="K47">
            <v>0</v>
          </cell>
          <cell r="L47">
            <v>5.1939999999999998E-3</v>
          </cell>
        </row>
        <row r="48">
          <cell r="A48" t="str">
            <v>Ethiopia</v>
          </cell>
          <cell r="B48">
            <v>0</v>
          </cell>
          <cell r="C48">
            <v>0</v>
          </cell>
          <cell r="D48">
            <v>1525.902</v>
          </cell>
          <cell r="E48">
            <v>0</v>
          </cell>
          <cell r="F48">
            <v>0</v>
          </cell>
          <cell r="G48">
            <v>0</v>
          </cell>
          <cell r="H48">
            <v>0</v>
          </cell>
          <cell r="I48">
            <v>1.5259020000000001</v>
          </cell>
          <cell r="J48">
            <v>0</v>
          </cell>
          <cell r="K48">
            <v>0</v>
          </cell>
          <cell r="L48">
            <v>0</v>
          </cell>
        </row>
        <row r="49">
          <cell r="A49" t="str">
            <v>Finland</v>
          </cell>
          <cell r="B49">
            <v>0</v>
          </cell>
          <cell r="C49">
            <v>1097</v>
          </cell>
          <cell r="D49">
            <v>788</v>
          </cell>
          <cell r="E49">
            <v>0</v>
          </cell>
          <cell r="F49">
            <v>0</v>
          </cell>
          <cell r="G49">
            <v>1007</v>
          </cell>
          <cell r="H49">
            <v>1.097</v>
          </cell>
          <cell r="I49">
            <v>0.78800000000000003</v>
          </cell>
          <cell r="J49">
            <v>0</v>
          </cell>
          <cell r="K49">
            <v>0</v>
          </cell>
          <cell r="L49">
            <v>1.0069999999999999</v>
          </cell>
        </row>
        <row r="50">
          <cell r="A50" t="str">
            <v>Former Soviet Union (If no detail)</v>
          </cell>
          <cell r="B50">
            <v>0</v>
          </cell>
          <cell r="C50">
            <v>0</v>
          </cell>
          <cell r="D50">
            <v>0</v>
          </cell>
          <cell r="E50">
            <v>0</v>
          </cell>
          <cell r="F50">
            <v>0</v>
          </cell>
          <cell r="G50">
            <v>0</v>
          </cell>
          <cell r="H50">
            <v>0</v>
          </cell>
          <cell r="I50">
            <v>0</v>
          </cell>
          <cell r="J50">
            <v>0</v>
          </cell>
          <cell r="K50">
            <v>0</v>
          </cell>
          <cell r="L50">
            <v>0</v>
          </cell>
        </row>
        <row r="51">
          <cell r="A51" t="str">
            <v>Former Yugoslavia (If no detail)</v>
          </cell>
          <cell r="B51">
            <v>0</v>
          </cell>
          <cell r="C51">
            <v>0</v>
          </cell>
          <cell r="D51">
            <v>0</v>
          </cell>
          <cell r="E51">
            <v>0</v>
          </cell>
          <cell r="F51">
            <v>0</v>
          </cell>
          <cell r="G51">
            <v>0</v>
          </cell>
          <cell r="H51">
            <v>0</v>
          </cell>
          <cell r="I51">
            <v>0</v>
          </cell>
          <cell r="J51">
            <v>0</v>
          </cell>
          <cell r="K51">
            <v>0</v>
          </cell>
          <cell r="L51">
            <v>0</v>
          </cell>
        </row>
        <row r="52">
          <cell r="A52" t="str">
            <v>France</v>
          </cell>
          <cell r="B52">
            <v>195.482</v>
          </cell>
          <cell r="C52">
            <v>0</v>
          </cell>
          <cell r="D52">
            <v>5396.3180000000002</v>
          </cell>
          <cell r="E52">
            <v>0</v>
          </cell>
          <cell r="F52">
            <v>16.577000000000002</v>
          </cell>
          <cell r="G52">
            <v>2773.855</v>
          </cell>
          <cell r="H52">
            <v>0</v>
          </cell>
          <cell r="I52">
            <v>5.5918000000000001</v>
          </cell>
          <cell r="J52">
            <v>0</v>
          </cell>
          <cell r="K52">
            <v>1.6577000000000001E-2</v>
          </cell>
          <cell r="L52">
            <v>2.7738550000000002</v>
          </cell>
        </row>
        <row r="53">
          <cell r="A53" t="str">
            <v>Gabon</v>
          </cell>
          <cell r="B53">
            <v>0</v>
          </cell>
          <cell r="C53">
            <v>0</v>
          </cell>
          <cell r="D53">
            <v>0</v>
          </cell>
          <cell r="E53">
            <v>0</v>
          </cell>
          <cell r="F53">
            <v>0</v>
          </cell>
          <cell r="G53">
            <v>0</v>
          </cell>
          <cell r="H53">
            <v>0</v>
          </cell>
          <cell r="I53">
            <v>0</v>
          </cell>
          <cell r="J53">
            <v>0</v>
          </cell>
          <cell r="K53">
            <v>0</v>
          </cell>
          <cell r="L53">
            <v>0</v>
          </cell>
        </row>
        <row r="54">
          <cell r="A54" t="str">
            <v>Georgia</v>
          </cell>
          <cell r="B54">
            <v>1.94</v>
          </cell>
          <cell r="C54">
            <v>0</v>
          </cell>
          <cell r="D54">
            <v>115.78400000000001</v>
          </cell>
          <cell r="E54">
            <v>0</v>
          </cell>
          <cell r="F54">
            <v>163.00399999999999</v>
          </cell>
          <cell r="G54">
            <v>78.781999999999996</v>
          </cell>
          <cell r="H54">
            <v>0</v>
          </cell>
          <cell r="I54">
            <v>0.11772400000000001</v>
          </cell>
          <cell r="J54">
            <v>0</v>
          </cell>
          <cell r="K54">
            <v>0.16300399999999998</v>
          </cell>
          <cell r="L54">
            <v>7.8781999999999991E-2</v>
          </cell>
        </row>
        <row r="55">
          <cell r="A55" t="str">
            <v>Germany</v>
          </cell>
          <cell r="B55">
            <v>407.56099999999998</v>
          </cell>
          <cell r="C55">
            <v>11095.075999999999</v>
          </cell>
          <cell r="D55">
            <v>13577.39</v>
          </cell>
          <cell r="E55">
            <v>0</v>
          </cell>
          <cell r="F55">
            <v>91913.900999999998</v>
          </cell>
          <cell r="G55">
            <v>9821.0030000000006</v>
          </cell>
          <cell r="H55">
            <v>11.095075999999999</v>
          </cell>
          <cell r="I55">
            <v>13.984950999999999</v>
          </cell>
          <cell r="J55">
            <v>0</v>
          </cell>
          <cell r="K55">
            <v>91.913900999999996</v>
          </cell>
          <cell r="L55">
            <v>9.821003000000001</v>
          </cell>
        </row>
        <row r="56">
          <cell r="A56" t="str">
            <v>Ghana</v>
          </cell>
          <cell r="B56">
            <v>0</v>
          </cell>
          <cell r="C56">
            <v>0</v>
          </cell>
          <cell r="D56">
            <v>0</v>
          </cell>
          <cell r="E56">
            <v>0</v>
          </cell>
          <cell r="F56">
            <v>0</v>
          </cell>
          <cell r="G56">
            <v>0</v>
          </cell>
          <cell r="H56">
            <v>0</v>
          </cell>
          <cell r="I56">
            <v>0</v>
          </cell>
          <cell r="J56">
            <v>0</v>
          </cell>
          <cell r="K56">
            <v>0</v>
          </cell>
          <cell r="L56">
            <v>0</v>
          </cell>
        </row>
        <row r="57">
          <cell r="A57" t="str">
            <v>Gibraltar</v>
          </cell>
          <cell r="B57">
            <v>0</v>
          </cell>
          <cell r="C57">
            <v>0</v>
          </cell>
          <cell r="D57">
            <v>0</v>
          </cell>
          <cell r="E57">
            <v>0</v>
          </cell>
          <cell r="F57">
            <v>0</v>
          </cell>
          <cell r="G57">
            <v>0</v>
          </cell>
          <cell r="H57">
            <v>0</v>
          </cell>
          <cell r="I57">
            <v>0</v>
          </cell>
          <cell r="J57">
            <v>0</v>
          </cell>
          <cell r="K57">
            <v>0</v>
          </cell>
          <cell r="L57">
            <v>0</v>
          </cell>
        </row>
        <row r="58">
          <cell r="A58" t="str">
            <v>Greece</v>
          </cell>
          <cell r="B58">
            <v>0</v>
          </cell>
          <cell r="C58">
            <v>0</v>
          </cell>
          <cell r="D58">
            <v>54.600999999999999</v>
          </cell>
          <cell r="E58">
            <v>0</v>
          </cell>
          <cell r="F58">
            <v>6649.6959999999999</v>
          </cell>
          <cell r="G58">
            <v>0</v>
          </cell>
          <cell r="H58">
            <v>0</v>
          </cell>
          <cell r="I58">
            <v>5.4600999999999997E-2</v>
          </cell>
          <cell r="J58">
            <v>0</v>
          </cell>
          <cell r="K58">
            <v>6.6496959999999996</v>
          </cell>
          <cell r="L58">
            <v>0</v>
          </cell>
        </row>
        <row r="59">
          <cell r="A59" t="str">
            <v>Guatemala</v>
          </cell>
          <cell r="B59">
            <v>0</v>
          </cell>
          <cell r="C59">
            <v>0</v>
          </cell>
          <cell r="D59">
            <v>1458.913</v>
          </cell>
          <cell r="E59">
            <v>0</v>
          </cell>
          <cell r="F59">
            <v>0</v>
          </cell>
          <cell r="G59">
            <v>0</v>
          </cell>
          <cell r="H59">
            <v>0</v>
          </cell>
          <cell r="I59">
            <v>1.4589129999999999</v>
          </cell>
          <cell r="J59">
            <v>0</v>
          </cell>
          <cell r="K59">
            <v>0</v>
          </cell>
          <cell r="L59">
            <v>0</v>
          </cell>
        </row>
        <row r="60">
          <cell r="A60" t="str">
            <v>Guyana</v>
          </cell>
          <cell r="B60">
            <v>0</v>
          </cell>
          <cell r="C60">
            <v>0</v>
          </cell>
          <cell r="D60">
            <v>0</v>
          </cell>
          <cell r="E60">
            <v>0</v>
          </cell>
          <cell r="F60">
            <v>0</v>
          </cell>
          <cell r="G60">
            <v>0</v>
          </cell>
          <cell r="H60">
            <v>0</v>
          </cell>
          <cell r="I60">
            <v>0</v>
          </cell>
          <cell r="J60">
            <v>0</v>
          </cell>
          <cell r="K60">
            <v>0</v>
          </cell>
          <cell r="L60">
            <v>0</v>
          </cell>
        </row>
        <row r="61">
          <cell r="A61" t="str">
            <v>Haiti</v>
          </cell>
          <cell r="B61">
            <v>0</v>
          </cell>
          <cell r="C61">
            <v>0</v>
          </cell>
          <cell r="D61">
            <v>0</v>
          </cell>
          <cell r="E61">
            <v>0</v>
          </cell>
          <cell r="F61">
            <v>0</v>
          </cell>
          <cell r="G61">
            <v>0</v>
          </cell>
          <cell r="H61">
            <v>0</v>
          </cell>
          <cell r="I61">
            <v>0</v>
          </cell>
          <cell r="J61">
            <v>0</v>
          </cell>
          <cell r="K61">
            <v>0</v>
          </cell>
          <cell r="L61">
            <v>0</v>
          </cell>
        </row>
        <row r="62">
          <cell r="A62" t="str">
            <v>Honduras</v>
          </cell>
          <cell r="B62">
            <v>0</v>
          </cell>
          <cell r="C62">
            <v>0</v>
          </cell>
          <cell r="D62">
            <v>31.64</v>
          </cell>
          <cell r="E62">
            <v>0</v>
          </cell>
          <cell r="F62">
            <v>0</v>
          </cell>
          <cell r="G62">
            <v>0</v>
          </cell>
          <cell r="H62">
            <v>0</v>
          </cell>
          <cell r="I62">
            <v>3.1640000000000001E-2</v>
          </cell>
          <cell r="J62">
            <v>0</v>
          </cell>
          <cell r="K62">
            <v>0</v>
          </cell>
          <cell r="L62">
            <v>0</v>
          </cell>
        </row>
        <row r="63">
          <cell r="A63" t="str">
            <v>Hong Kong (China)</v>
          </cell>
          <cell r="B63">
            <v>0</v>
          </cell>
          <cell r="C63">
            <v>0</v>
          </cell>
          <cell r="D63">
            <v>4751.91</v>
          </cell>
          <cell r="E63">
            <v>0</v>
          </cell>
          <cell r="F63">
            <v>0</v>
          </cell>
          <cell r="G63">
            <v>0</v>
          </cell>
          <cell r="H63">
            <v>0</v>
          </cell>
          <cell r="I63">
            <v>4.7519099999999996</v>
          </cell>
          <cell r="J63">
            <v>0</v>
          </cell>
          <cell r="K63">
            <v>0</v>
          </cell>
          <cell r="L63">
            <v>0</v>
          </cell>
        </row>
        <row r="64">
          <cell r="A64" t="str">
            <v>Hungary</v>
          </cell>
          <cell r="B64">
            <v>3</v>
          </cell>
          <cell r="C64">
            <v>114</v>
          </cell>
          <cell r="D64">
            <v>46</v>
          </cell>
          <cell r="E64">
            <v>0</v>
          </cell>
          <cell r="F64">
            <v>3941</v>
          </cell>
          <cell r="G64">
            <v>20</v>
          </cell>
          <cell r="H64">
            <v>0.114</v>
          </cell>
          <cell r="I64">
            <v>4.9000000000000002E-2</v>
          </cell>
          <cell r="J64">
            <v>0</v>
          </cell>
          <cell r="K64">
            <v>3.9409999999999998</v>
          </cell>
          <cell r="L64">
            <v>0.02</v>
          </cell>
        </row>
        <row r="65">
          <cell r="A65" t="str">
            <v>Iceland</v>
          </cell>
          <cell r="B65">
            <v>115.15</v>
          </cell>
          <cell r="C65">
            <v>0</v>
          </cell>
          <cell r="D65">
            <v>0</v>
          </cell>
          <cell r="E65">
            <v>0</v>
          </cell>
          <cell r="F65">
            <v>0</v>
          </cell>
          <cell r="G65">
            <v>7.5979999999999999</v>
          </cell>
          <cell r="H65">
            <v>0</v>
          </cell>
          <cell r="I65">
            <v>0.11515</v>
          </cell>
          <cell r="J65">
            <v>0</v>
          </cell>
          <cell r="K65">
            <v>0</v>
          </cell>
          <cell r="L65">
            <v>7.5979999999999997E-3</v>
          </cell>
        </row>
        <row r="66">
          <cell r="A66" t="str">
            <v>India</v>
          </cell>
          <cell r="B66">
            <v>0</v>
          </cell>
          <cell r="C66">
            <v>109577.09699999999</v>
          </cell>
          <cell r="D66">
            <v>1046156.651</v>
          </cell>
          <cell r="E66">
            <v>115023.963</v>
          </cell>
          <cell r="F66">
            <v>45295.697999999997</v>
          </cell>
          <cell r="G66">
            <v>0</v>
          </cell>
          <cell r="H66">
            <v>109.57709699999999</v>
          </cell>
          <cell r="I66">
            <v>1046.156651</v>
          </cell>
          <cell r="J66">
            <v>115.02396300000001</v>
          </cell>
          <cell r="K66">
            <v>45.295697999999994</v>
          </cell>
          <cell r="L66">
            <v>0</v>
          </cell>
        </row>
        <row r="67">
          <cell r="A67" t="str">
            <v>Indonesia</v>
          </cell>
          <cell r="B67">
            <v>0</v>
          </cell>
          <cell r="C67">
            <v>18400.686000000002</v>
          </cell>
          <cell r="D67">
            <v>17907.02</v>
          </cell>
          <cell r="E67">
            <v>213692.15900000001</v>
          </cell>
          <cell r="F67">
            <v>0</v>
          </cell>
          <cell r="G67">
            <v>0</v>
          </cell>
          <cell r="H67">
            <v>18.400686</v>
          </cell>
          <cell r="I67">
            <v>17.907019999999999</v>
          </cell>
          <cell r="J67">
            <v>213.692159</v>
          </cell>
          <cell r="K67">
            <v>0</v>
          </cell>
          <cell r="L67">
            <v>0</v>
          </cell>
        </row>
        <row r="68">
          <cell r="A68" t="str">
            <v>Iraq</v>
          </cell>
          <cell r="B68">
            <v>0</v>
          </cell>
          <cell r="C68">
            <v>0</v>
          </cell>
          <cell r="D68">
            <v>0</v>
          </cell>
          <cell r="E68">
            <v>0</v>
          </cell>
          <cell r="F68">
            <v>0</v>
          </cell>
          <cell r="G68">
            <v>0</v>
          </cell>
          <cell r="H68">
            <v>0</v>
          </cell>
          <cell r="I68">
            <v>0</v>
          </cell>
          <cell r="J68">
            <v>0</v>
          </cell>
          <cell r="K68">
            <v>0</v>
          </cell>
          <cell r="L68">
            <v>0</v>
          </cell>
        </row>
        <row r="69">
          <cell r="A69" t="str">
            <v>Ireland</v>
          </cell>
          <cell r="B69">
            <v>71.887</v>
          </cell>
          <cell r="C69">
            <v>0</v>
          </cell>
          <cell r="D69">
            <v>377.48</v>
          </cell>
          <cell r="E69">
            <v>0</v>
          </cell>
          <cell r="F69">
            <v>0</v>
          </cell>
          <cell r="G69">
            <v>0</v>
          </cell>
          <cell r="H69">
            <v>0</v>
          </cell>
          <cell r="I69">
            <v>0.44936700000000002</v>
          </cell>
          <cell r="J69">
            <v>0</v>
          </cell>
          <cell r="K69">
            <v>0</v>
          </cell>
          <cell r="L69">
            <v>0</v>
          </cell>
        </row>
        <row r="70">
          <cell r="A70" t="str">
            <v>Islamic Republic of Iran</v>
          </cell>
          <cell r="B70">
            <v>0</v>
          </cell>
          <cell r="C70">
            <v>1750.57</v>
          </cell>
          <cell r="D70">
            <v>364.39299999999997</v>
          </cell>
          <cell r="E70">
            <v>0</v>
          </cell>
          <cell r="F70">
            <v>0</v>
          </cell>
          <cell r="G70">
            <v>0</v>
          </cell>
          <cell r="H70">
            <v>1.75057</v>
          </cell>
          <cell r="I70">
            <v>0.36439299999999997</v>
          </cell>
          <cell r="J70">
            <v>0</v>
          </cell>
          <cell r="K70">
            <v>0</v>
          </cell>
          <cell r="L70">
            <v>0</v>
          </cell>
        </row>
        <row r="71">
          <cell r="A71" t="str">
            <v>Israel</v>
          </cell>
          <cell r="B71">
            <v>0</v>
          </cell>
          <cell r="C71">
            <v>0</v>
          </cell>
          <cell r="D71">
            <v>4429.3209999999999</v>
          </cell>
          <cell r="E71">
            <v>0</v>
          </cell>
          <cell r="F71">
            <v>0</v>
          </cell>
          <cell r="G71">
            <v>0</v>
          </cell>
          <cell r="H71">
            <v>0</v>
          </cell>
          <cell r="I71">
            <v>4.4293209999999998</v>
          </cell>
          <cell r="J71">
            <v>0</v>
          </cell>
          <cell r="K71">
            <v>0</v>
          </cell>
          <cell r="L71">
            <v>0</v>
          </cell>
        </row>
        <row r="72">
          <cell r="A72" t="str">
            <v>Italy</v>
          </cell>
          <cell r="B72">
            <v>55.600999999999999</v>
          </cell>
          <cell r="C72">
            <v>1597.15</v>
          </cell>
          <cell r="D72">
            <v>1890.2339999999999</v>
          </cell>
          <cell r="E72">
            <v>0</v>
          </cell>
          <cell r="F72">
            <v>0</v>
          </cell>
          <cell r="G72">
            <v>1174.5340000000001</v>
          </cell>
          <cell r="H72">
            <v>1.5971500000000001</v>
          </cell>
          <cell r="I72">
            <v>1.945835</v>
          </cell>
          <cell r="J72">
            <v>0</v>
          </cell>
          <cell r="K72">
            <v>0</v>
          </cell>
          <cell r="L72">
            <v>1.1745340000000002</v>
          </cell>
        </row>
        <row r="73">
          <cell r="A73" t="str">
            <v>Jamaica</v>
          </cell>
          <cell r="B73">
            <v>0</v>
          </cell>
          <cell r="C73">
            <v>0</v>
          </cell>
          <cell r="D73">
            <v>38</v>
          </cell>
          <cell r="E73">
            <v>0</v>
          </cell>
          <cell r="F73">
            <v>0</v>
          </cell>
          <cell r="G73">
            <v>0</v>
          </cell>
          <cell r="H73">
            <v>0</v>
          </cell>
          <cell r="I73">
            <v>3.7999999999999999E-2</v>
          </cell>
          <cell r="J73">
            <v>0</v>
          </cell>
          <cell r="K73">
            <v>0</v>
          </cell>
          <cell r="L73">
            <v>0</v>
          </cell>
        </row>
        <row r="74">
          <cell r="A74" t="str">
            <v>Japan</v>
          </cell>
          <cell r="B74">
            <v>3627.6509999999998</v>
          </cell>
          <cell r="C74">
            <v>37873.614000000001</v>
          </cell>
          <cell r="D74">
            <v>120458.819</v>
          </cell>
          <cell r="E74">
            <v>0</v>
          </cell>
          <cell r="F74">
            <v>0</v>
          </cell>
          <cell r="G74">
            <v>25345.414000000001</v>
          </cell>
          <cell r="H74">
            <v>37.873614000000003</v>
          </cell>
          <cell r="I74">
            <v>124.08647000000001</v>
          </cell>
          <cell r="J74">
            <v>0</v>
          </cell>
          <cell r="K74">
            <v>0</v>
          </cell>
          <cell r="L74">
            <v>25.345414000000002</v>
          </cell>
        </row>
        <row r="75">
          <cell r="A75" t="str">
            <v>Jordan</v>
          </cell>
          <cell r="B75">
            <v>173.90100000000001</v>
          </cell>
          <cell r="C75">
            <v>0</v>
          </cell>
          <cell r="D75">
            <v>0</v>
          </cell>
          <cell r="E75">
            <v>0</v>
          </cell>
          <cell r="F75">
            <v>0</v>
          </cell>
          <cell r="G75">
            <v>0</v>
          </cell>
          <cell r="H75">
            <v>0</v>
          </cell>
          <cell r="I75">
            <v>0.173901</v>
          </cell>
          <cell r="J75">
            <v>0</v>
          </cell>
          <cell r="K75">
            <v>0</v>
          </cell>
          <cell r="L75">
            <v>0</v>
          </cell>
        </row>
        <row r="76">
          <cell r="A76" t="str">
            <v>Kazakhstan</v>
          </cell>
          <cell r="B76">
            <v>311.346</v>
          </cell>
          <cell r="C76">
            <v>3879.4960000000001</v>
          </cell>
          <cell r="D76">
            <v>71486.206000000006</v>
          </cell>
          <cell r="E76">
            <v>0</v>
          </cell>
          <cell r="F76">
            <v>1832.761</v>
          </cell>
          <cell r="G76">
            <v>3705.7109999999998</v>
          </cell>
          <cell r="H76">
            <v>3.8794960000000001</v>
          </cell>
          <cell r="I76">
            <v>71.79755200000001</v>
          </cell>
          <cell r="J76">
            <v>0</v>
          </cell>
          <cell r="K76">
            <v>1.8327609999999999</v>
          </cell>
          <cell r="L76">
            <v>3.705711</v>
          </cell>
        </row>
        <row r="77">
          <cell r="A77" t="str">
            <v>Kenya</v>
          </cell>
          <cell r="B77">
            <v>0</v>
          </cell>
          <cell r="C77">
            <v>0</v>
          </cell>
          <cell r="D77">
            <v>1770.951</v>
          </cell>
          <cell r="E77">
            <v>0</v>
          </cell>
          <cell r="F77">
            <v>0</v>
          </cell>
          <cell r="G77">
            <v>0</v>
          </cell>
          <cell r="H77">
            <v>0</v>
          </cell>
          <cell r="I77">
            <v>1.7709509999999999</v>
          </cell>
          <cell r="J77">
            <v>0</v>
          </cell>
          <cell r="K77">
            <v>0</v>
          </cell>
          <cell r="L77">
            <v>0</v>
          </cell>
        </row>
        <row r="78">
          <cell r="A78" t="str">
            <v>Kingdom of Eswatini</v>
          </cell>
          <cell r="B78">
            <v>0</v>
          </cell>
          <cell r="C78">
            <v>0</v>
          </cell>
          <cell r="D78">
            <v>121.72499999999999</v>
          </cell>
          <cell r="E78">
            <v>0</v>
          </cell>
          <cell r="F78">
            <v>0</v>
          </cell>
          <cell r="G78">
            <v>0</v>
          </cell>
          <cell r="H78">
            <v>0</v>
          </cell>
          <cell r="I78">
            <v>0.121725</v>
          </cell>
          <cell r="J78">
            <v>0</v>
          </cell>
          <cell r="K78">
            <v>0</v>
          </cell>
          <cell r="L78">
            <v>0</v>
          </cell>
        </row>
        <row r="79">
          <cell r="A79" t="str">
            <v>Korea</v>
          </cell>
          <cell r="B79">
            <v>5544.08</v>
          </cell>
          <cell r="C79">
            <v>23808.723000000002</v>
          </cell>
          <cell r="D79">
            <v>83201.589000000007</v>
          </cell>
          <cell r="E79">
            <v>1986.0260000000001</v>
          </cell>
          <cell r="F79">
            <v>0</v>
          </cell>
          <cell r="G79">
            <v>15488.85</v>
          </cell>
          <cell r="H79">
            <v>23.808723000000001</v>
          </cell>
          <cell r="I79">
            <v>88.745669000000007</v>
          </cell>
          <cell r="J79">
            <v>1.9860260000000001</v>
          </cell>
          <cell r="K79">
            <v>0</v>
          </cell>
          <cell r="L79">
            <v>15.488850000000001</v>
          </cell>
        </row>
        <row r="80">
          <cell r="A80" t="str">
            <v>Kosovo</v>
          </cell>
          <cell r="B80">
            <v>4.0000000000000001E-3</v>
          </cell>
          <cell r="C80">
            <v>0</v>
          </cell>
          <cell r="D80">
            <v>8.0250000000000004</v>
          </cell>
          <cell r="E80">
            <v>0</v>
          </cell>
          <cell r="F80">
            <v>8060.0119999999997</v>
          </cell>
          <cell r="G80">
            <v>0</v>
          </cell>
          <cell r="H80">
            <v>0</v>
          </cell>
          <cell r="I80">
            <v>8.0289999999999997E-3</v>
          </cell>
          <cell r="J80">
            <v>0</v>
          </cell>
          <cell r="K80">
            <v>8.0600120000000004</v>
          </cell>
          <cell r="L80">
            <v>0</v>
          </cell>
        </row>
        <row r="81">
          <cell r="A81" t="str">
            <v>Kuwait</v>
          </cell>
          <cell r="B81">
            <v>0</v>
          </cell>
          <cell r="C81">
            <v>0</v>
          </cell>
          <cell r="D81">
            <v>0</v>
          </cell>
          <cell r="E81">
            <v>0</v>
          </cell>
          <cell r="F81">
            <v>0</v>
          </cell>
          <cell r="G81">
            <v>0</v>
          </cell>
          <cell r="H81">
            <v>0</v>
          </cell>
          <cell r="I81">
            <v>0</v>
          </cell>
          <cell r="J81">
            <v>0</v>
          </cell>
          <cell r="K81">
            <v>0</v>
          </cell>
          <cell r="L81">
            <v>0</v>
          </cell>
        </row>
        <row r="82">
          <cell r="A82" t="str">
            <v>Kyrgyzstan</v>
          </cell>
          <cell r="B82">
            <v>4.5010000000000003</v>
          </cell>
          <cell r="C82">
            <v>0</v>
          </cell>
          <cell r="D82">
            <v>147.67699999999999</v>
          </cell>
          <cell r="E82">
            <v>0</v>
          </cell>
          <cell r="F82">
            <v>3146.4520000000002</v>
          </cell>
          <cell r="G82">
            <v>0</v>
          </cell>
          <cell r="H82">
            <v>0</v>
          </cell>
          <cell r="I82">
            <v>0.15217800000000001</v>
          </cell>
          <cell r="J82">
            <v>0</v>
          </cell>
          <cell r="K82">
            <v>3.146452</v>
          </cell>
          <cell r="L82">
            <v>0</v>
          </cell>
        </row>
        <row r="83">
          <cell r="A83" t="str">
            <v>Lao People's Democratic Republic</v>
          </cell>
          <cell r="B83">
            <v>975.20100000000002</v>
          </cell>
          <cell r="C83">
            <v>0</v>
          </cell>
          <cell r="D83">
            <v>0</v>
          </cell>
          <cell r="E83">
            <v>0</v>
          </cell>
          <cell r="F83">
            <v>16602</v>
          </cell>
          <cell r="G83">
            <v>0</v>
          </cell>
          <cell r="H83">
            <v>0</v>
          </cell>
          <cell r="I83">
            <v>0.97520099999999998</v>
          </cell>
          <cell r="J83">
            <v>0</v>
          </cell>
          <cell r="K83">
            <v>16.602</v>
          </cell>
          <cell r="L83">
            <v>0</v>
          </cell>
        </row>
        <row r="84">
          <cell r="A84" t="str">
            <v>Latvia</v>
          </cell>
          <cell r="B84">
            <v>0.125</v>
          </cell>
          <cell r="C84">
            <v>0</v>
          </cell>
          <cell r="D84">
            <v>14.534000000000001</v>
          </cell>
          <cell r="E84">
            <v>0</v>
          </cell>
          <cell r="F84">
            <v>0</v>
          </cell>
          <cell r="G84">
            <v>0</v>
          </cell>
          <cell r="H84">
            <v>0</v>
          </cell>
          <cell r="I84">
            <v>1.4659E-2</v>
          </cell>
          <cell r="J84">
            <v>0</v>
          </cell>
          <cell r="K84">
            <v>0</v>
          </cell>
          <cell r="L84">
            <v>0</v>
          </cell>
        </row>
        <row r="85">
          <cell r="A85" t="str">
            <v>Lebanon</v>
          </cell>
          <cell r="B85">
            <v>0</v>
          </cell>
          <cell r="C85">
            <v>0</v>
          </cell>
          <cell r="D85">
            <v>181.59299999999999</v>
          </cell>
          <cell r="E85">
            <v>0</v>
          </cell>
          <cell r="F85">
            <v>0</v>
          </cell>
          <cell r="G85">
            <v>0</v>
          </cell>
          <cell r="H85">
            <v>0</v>
          </cell>
          <cell r="I85">
            <v>0.18159299999999998</v>
          </cell>
          <cell r="J85">
            <v>0</v>
          </cell>
          <cell r="K85">
            <v>0</v>
          </cell>
          <cell r="L85">
            <v>0</v>
          </cell>
        </row>
        <row r="86">
          <cell r="A86" t="str">
            <v>Libya</v>
          </cell>
          <cell r="B86">
            <v>0</v>
          </cell>
          <cell r="C86">
            <v>0</v>
          </cell>
          <cell r="D86">
            <v>0</v>
          </cell>
          <cell r="E86">
            <v>0</v>
          </cell>
          <cell r="F86">
            <v>0</v>
          </cell>
          <cell r="G86">
            <v>0</v>
          </cell>
          <cell r="H86">
            <v>0</v>
          </cell>
          <cell r="I86">
            <v>0</v>
          </cell>
          <cell r="J86">
            <v>0</v>
          </cell>
          <cell r="K86">
            <v>0</v>
          </cell>
          <cell r="L86">
            <v>0</v>
          </cell>
        </row>
        <row r="87">
          <cell r="A87" t="str">
            <v>Lithuania</v>
          </cell>
          <cell r="B87">
            <v>0</v>
          </cell>
          <cell r="C87">
            <v>0</v>
          </cell>
          <cell r="D87">
            <v>126</v>
          </cell>
          <cell r="E87">
            <v>1.5</v>
          </cell>
          <cell r="F87">
            <v>1.3</v>
          </cell>
          <cell r="G87">
            <v>15.4</v>
          </cell>
          <cell r="H87">
            <v>0</v>
          </cell>
          <cell r="I87">
            <v>0.126</v>
          </cell>
          <cell r="J87">
            <v>1.5E-3</v>
          </cell>
          <cell r="K87">
            <v>1.2999999999999999E-3</v>
          </cell>
          <cell r="L87">
            <v>1.54E-2</v>
          </cell>
        </row>
        <row r="88">
          <cell r="A88" t="str">
            <v>Luxembourg</v>
          </cell>
          <cell r="B88">
            <v>4.7300000000000004</v>
          </cell>
          <cell r="C88">
            <v>0</v>
          </cell>
          <cell r="D88">
            <v>23.748999999999999</v>
          </cell>
          <cell r="E88">
            <v>0</v>
          </cell>
          <cell r="F88">
            <v>0</v>
          </cell>
          <cell r="G88">
            <v>0.31900000000000001</v>
          </cell>
          <cell r="H88">
            <v>0</v>
          </cell>
          <cell r="I88">
            <v>2.8479000000000001E-2</v>
          </cell>
          <cell r="J88">
            <v>0</v>
          </cell>
          <cell r="K88">
            <v>0</v>
          </cell>
          <cell r="L88">
            <v>3.19E-4</v>
          </cell>
        </row>
        <row r="89">
          <cell r="A89" t="str">
            <v>Madagascar</v>
          </cell>
          <cell r="B89">
            <v>0.39800000000000002</v>
          </cell>
          <cell r="C89">
            <v>0</v>
          </cell>
          <cell r="D89">
            <v>472.02100000000002</v>
          </cell>
          <cell r="E89">
            <v>0</v>
          </cell>
          <cell r="F89">
            <v>0</v>
          </cell>
          <cell r="G89">
            <v>0</v>
          </cell>
          <cell r="H89">
            <v>0</v>
          </cell>
          <cell r="I89">
            <v>0.47241900000000003</v>
          </cell>
          <cell r="J89">
            <v>0</v>
          </cell>
          <cell r="K89">
            <v>0</v>
          </cell>
          <cell r="L89">
            <v>0</v>
          </cell>
        </row>
        <row r="90">
          <cell r="A90" t="str">
            <v>Malaysia</v>
          </cell>
          <cell r="B90">
            <v>0</v>
          </cell>
          <cell r="C90">
            <v>0</v>
          </cell>
          <cell r="D90">
            <v>40167.243000000002</v>
          </cell>
          <cell r="E90">
            <v>0</v>
          </cell>
          <cell r="F90">
            <v>0</v>
          </cell>
          <cell r="G90">
            <v>0</v>
          </cell>
          <cell r="H90">
            <v>0</v>
          </cell>
          <cell r="I90">
            <v>40.167242999999999</v>
          </cell>
          <cell r="J90">
            <v>0</v>
          </cell>
          <cell r="K90">
            <v>0</v>
          </cell>
          <cell r="L90">
            <v>0</v>
          </cell>
        </row>
        <row r="91">
          <cell r="A91" t="str">
            <v>Malta</v>
          </cell>
          <cell r="B91">
            <v>0</v>
          </cell>
          <cell r="C91">
            <v>0</v>
          </cell>
          <cell r="D91">
            <v>0</v>
          </cell>
          <cell r="E91">
            <v>0</v>
          </cell>
          <cell r="F91">
            <v>0</v>
          </cell>
          <cell r="G91">
            <v>0</v>
          </cell>
          <cell r="H91">
            <v>0</v>
          </cell>
          <cell r="I91">
            <v>0</v>
          </cell>
          <cell r="J91">
            <v>0</v>
          </cell>
          <cell r="K91">
            <v>0</v>
          </cell>
          <cell r="L91">
            <v>0</v>
          </cell>
        </row>
        <row r="92">
          <cell r="A92" t="str">
            <v>Mauritius</v>
          </cell>
          <cell r="B92">
            <v>0</v>
          </cell>
          <cell r="C92">
            <v>0</v>
          </cell>
          <cell r="D92">
            <v>776.77800000000002</v>
          </cell>
          <cell r="E92">
            <v>0</v>
          </cell>
          <cell r="F92">
            <v>0</v>
          </cell>
          <cell r="G92">
            <v>0</v>
          </cell>
          <cell r="H92">
            <v>0</v>
          </cell>
          <cell r="I92">
            <v>0.77677799999999997</v>
          </cell>
          <cell r="J92">
            <v>0</v>
          </cell>
          <cell r="K92">
            <v>0</v>
          </cell>
          <cell r="L92">
            <v>0</v>
          </cell>
        </row>
        <row r="93">
          <cell r="A93" t="str">
            <v>Memo: Africa (UN)</v>
          </cell>
          <cell r="B93">
            <v>2661.8939999999998</v>
          </cell>
          <cell r="C93">
            <v>4772.7290000000003</v>
          </cell>
          <cell r="D93">
            <v>189751.014</v>
          </cell>
          <cell r="E93">
            <v>92.48</v>
          </cell>
          <cell r="F93">
            <v>193.63200000000001</v>
          </cell>
          <cell r="G93">
            <v>0</v>
          </cell>
          <cell r="H93">
            <v>4.772729</v>
          </cell>
          <cell r="I93">
            <v>192.41290799999999</v>
          </cell>
          <cell r="J93">
            <v>9.2480000000000007E-2</v>
          </cell>
          <cell r="K93">
            <v>0.193632</v>
          </cell>
          <cell r="L93">
            <v>0</v>
          </cell>
        </row>
        <row r="94">
          <cell r="A94" t="str">
            <v>Memo: Americas (UN)</v>
          </cell>
          <cell r="B94">
            <v>2040.212</v>
          </cell>
          <cell r="C94">
            <v>37245.404999999999</v>
          </cell>
          <cell r="D94">
            <v>152383.08799999999</v>
          </cell>
          <cell r="E94">
            <v>218511.46799999999</v>
          </cell>
          <cell r="F94">
            <v>42260.169000000002</v>
          </cell>
          <cell r="G94">
            <v>0</v>
          </cell>
          <cell r="H94">
            <v>37.245404999999998</v>
          </cell>
          <cell r="I94">
            <v>154.42329999999998</v>
          </cell>
          <cell r="J94">
            <v>218.51146799999998</v>
          </cell>
          <cell r="K94">
            <v>42.260169000000005</v>
          </cell>
          <cell r="L94">
            <v>0</v>
          </cell>
        </row>
        <row r="95">
          <cell r="A95" t="str">
            <v>Memo: ASEAN</v>
          </cell>
          <cell r="B95">
            <v>54134.828999999998</v>
          </cell>
          <cell r="C95">
            <v>26071.774000000001</v>
          </cell>
          <cell r="D95">
            <v>96708.095000000001</v>
          </cell>
          <cell r="E95">
            <v>285991.54499999998</v>
          </cell>
          <cell r="F95">
            <v>32765.874</v>
          </cell>
          <cell r="G95">
            <v>0</v>
          </cell>
          <cell r="H95">
            <v>26.071774000000001</v>
          </cell>
          <cell r="I95">
            <v>150.84292400000001</v>
          </cell>
          <cell r="J95">
            <v>285.99154499999997</v>
          </cell>
          <cell r="K95">
            <v>32.765873999999997</v>
          </cell>
          <cell r="L95">
            <v>0</v>
          </cell>
        </row>
        <row r="96">
          <cell r="A96" t="str">
            <v>Memo: Asia (UN)</v>
          </cell>
          <cell r="B96">
            <v>91435.877999999997</v>
          </cell>
          <cell r="C96">
            <v>854934.03799999994</v>
          </cell>
          <cell r="D96">
            <v>5843194.8930000002</v>
          </cell>
          <cell r="E96">
            <v>415822.95899999997</v>
          </cell>
          <cell r="F96">
            <v>189810.079</v>
          </cell>
          <cell r="G96">
            <v>0</v>
          </cell>
          <cell r="H96">
            <v>854.93403799999999</v>
          </cell>
          <cell r="I96">
            <v>5934.6307710000001</v>
          </cell>
          <cell r="J96">
            <v>415.82295899999997</v>
          </cell>
          <cell r="K96">
            <v>189.810079</v>
          </cell>
          <cell r="L96">
            <v>0</v>
          </cell>
        </row>
        <row r="97">
          <cell r="A97" t="str">
            <v>MEMO: BURKINA FASO</v>
          </cell>
          <cell r="B97">
            <v>0</v>
          </cell>
          <cell r="C97">
            <v>0</v>
          </cell>
          <cell r="D97">
            <v>0</v>
          </cell>
          <cell r="E97">
            <v>0</v>
          </cell>
          <cell r="F97">
            <v>0</v>
          </cell>
          <cell r="G97">
            <v>0</v>
          </cell>
          <cell r="H97">
            <v>0</v>
          </cell>
          <cell r="I97">
            <v>0</v>
          </cell>
          <cell r="J97">
            <v>0</v>
          </cell>
          <cell r="K97">
            <v>0</v>
          </cell>
          <cell r="L97">
            <v>0</v>
          </cell>
        </row>
        <row r="98">
          <cell r="A98" t="str">
            <v>MEMO: CHAD</v>
          </cell>
          <cell r="B98">
            <v>0</v>
          </cell>
          <cell r="C98">
            <v>0</v>
          </cell>
          <cell r="D98">
            <v>0</v>
          </cell>
          <cell r="E98">
            <v>0</v>
          </cell>
          <cell r="F98">
            <v>0</v>
          </cell>
          <cell r="G98">
            <v>0</v>
          </cell>
          <cell r="H98">
            <v>0</v>
          </cell>
          <cell r="I98">
            <v>0</v>
          </cell>
          <cell r="J98">
            <v>0</v>
          </cell>
          <cell r="K98">
            <v>0</v>
          </cell>
          <cell r="L98">
            <v>0</v>
          </cell>
        </row>
        <row r="99">
          <cell r="A99" t="str">
            <v>Memo: Europe (UN)</v>
          </cell>
          <cell r="B99">
            <v>11835.218000000001</v>
          </cell>
          <cell r="C99">
            <v>115567.416</v>
          </cell>
          <cell r="D99">
            <v>221170.41899999999</v>
          </cell>
          <cell r="E99">
            <v>655.21500000000003</v>
          </cell>
          <cell r="F99">
            <v>319337.022</v>
          </cell>
          <cell r="G99">
            <v>0</v>
          </cell>
          <cell r="H99">
            <v>115.56741599999999</v>
          </cell>
          <cell r="I99">
            <v>233.00563699999998</v>
          </cell>
          <cell r="J99">
            <v>0.65521499999999999</v>
          </cell>
          <cell r="K99">
            <v>319.33702199999999</v>
          </cell>
          <cell r="L99">
            <v>0</v>
          </cell>
        </row>
        <row r="100">
          <cell r="A100" t="str">
            <v>Memo: European Union-27</v>
          </cell>
          <cell r="B100">
            <v>1040.028</v>
          </cell>
          <cell r="C100">
            <v>38890.279000000002</v>
          </cell>
          <cell r="D100">
            <v>70983.921000000002</v>
          </cell>
          <cell r="E100">
            <v>674.71799999999996</v>
          </cell>
          <cell r="F100">
            <v>198628.883</v>
          </cell>
          <cell r="G100">
            <v>28461.493999999999</v>
          </cell>
          <cell r="H100">
            <v>38.890279</v>
          </cell>
          <cell r="I100">
            <v>72.023949000000002</v>
          </cell>
          <cell r="J100">
            <v>0.67471799999999993</v>
          </cell>
          <cell r="K100">
            <v>198.628883</v>
          </cell>
          <cell r="L100">
            <v>28.461493999999998</v>
          </cell>
        </row>
        <row r="101">
          <cell r="A101" t="str">
            <v>Memo: European Union-28</v>
          </cell>
          <cell r="B101">
            <v>1040.028</v>
          </cell>
          <cell r="C101">
            <v>39263.33</v>
          </cell>
          <cell r="D101">
            <v>72562.786999999997</v>
          </cell>
          <cell r="E101">
            <v>674.71799999999996</v>
          </cell>
          <cell r="F101">
            <v>198628.883</v>
          </cell>
          <cell r="G101">
            <v>30093.431</v>
          </cell>
          <cell r="H101">
            <v>39.263330000000003</v>
          </cell>
          <cell r="I101">
            <v>73.602815000000007</v>
          </cell>
          <cell r="J101">
            <v>0.67471799999999993</v>
          </cell>
          <cell r="K101">
            <v>198.628883</v>
          </cell>
          <cell r="L101">
            <v>30.093430999999999</v>
          </cell>
        </row>
        <row r="102">
          <cell r="A102" t="str">
            <v>Memo: Former Yugoslavia</v>
          </cell>
          <cell r="B102">
            <v>28.332999999999998</v>
          </cell>
          <cell r="C102">
            <v>720.77599999999995</v>
          </cell>
          <cell r="D102">
            <v>645.30700000000002</v>
          </cell>
          <cell r="E102">
            <v>211.50700000000001</v>
          </cell>
          <cell r="F102">
            <v>62712.368999999999</v>
          </cell>
          <cell r="G102">
            <v>0</v>
          </cell>
          <cell r="H102">
            <v>0.72077599999999997</v>
          </cell>
          <cell r="I102">
            <v>0.67364000000000002</v>
          </cell>
          <cell r="J102">
            <v>0.211507</v>
          </cell>
          <cell r="K102">
            <v>62.712368999999995</v>
          </cell>
          <cell r="L102">
            <v>0</v>
          </cell>
        </row>
        <row r="103">
          <cell r="A103" t="str">
            <v>Memo: FSU 15</v>
          </cell>
          <cell r="B103">
            <v>10836.571</v>
          </cell>
          <cell r="C103">
            <v>79463.501000000004</v>
          </cell>
          <cell r="D103">
            <v>223621.39</v>
          </cell>
          <cell r="E103">
            <v>1.5</v>
          </cell>
          <cell r="F103">
            <v>73114.202999999994</v>
          </cell>
          <cell r="G103">
            <v>0</v>
          </cell>
          <cell r="H103">
            <v>79.463501000000008</v>
          </cell>
          <cell r="I103">
            <v>234.45796100000001</v>
          </cell>
          <cell r="J103">
            <v>1.5E-3</v>
          </cell>
          <cell r="K103">
            <v>73.114202999999989</v>
          </cell>
          <cell r="L103">
            <v>0</v>
          </cell>
        </row>
        <row r="104">
          <cell r="A104" t="str">
            <v>Memo: G20</v>
          </cell>
          <cell r="B104">
            <v>39022.317000000003</v>
          </cell>
          <cell r="C104">
            <v>984051.17299999995</v>
          </cell>
          <cell r="D104">
            <v>6155094.9500000002</v>
          </cell>
          <cell r="E104">
            <v>572598.92799999996</v>
          </cell>
          <cell r="F104">
            <v>463115.31900000002</v>
          </cell>
          <cell r="G104">
            <v>0</v>
          </cell>
          <cell r="H104">
            <v>984.05117299999995</v>
          </cell>
          <cell r="I104">
            <v>6194.1172669999996</v>
          </cell>
          <cell r="J104">
            <v>572.598928</v>
          </cell>
          <cell r="K104">
            <v>463.115319</v>
          </cell>
          <cell r="L104">
            <v>0</v>
          </cell>
        </row>
        <row r="105">
          <cell r="A105" t="str">
            <v>Memo: G7</v>
          </cell>
          <cell r="B105">
            <v>6211.1049999999996</v>
          </cell>
          <cell r="C105">
            <v>69905.197</v>
          </cell>
          <cell r="D105">
            <v>261811.98499999999</v>
          </cell>
          <cell r="E105">
            <v>210445.69200000001</v>
          </cell>
          <cell r="F105">
            <v>131003.101</v>
          </cell>
          <cell r="G105">
            <v>52232.709000000003</v>
          </cell>
          <cell r="H105">
            <v>69.905197000000001</v>
          </cell>
          <cell r="I105">
            <v>268.02308999999997</v>
          </cell>
          <cell r="J105">
            <v>210.44569200000001</v>
          </cell>
          <cell r="K105">
            <v>131.00310099999999</v>
          </cell>
          <cell r="L105">
            <v>52.232709</v>
          </cell>
        </row>
        <row r="106">
          <cell r="A106" t="str">
            <v>Memo: G8</v>
          </cell>
          <cell r="B106">
            <v>14756.013999999999</v>
          </cell>
          <cell r="C106">
            <v>141519.50700000001</v>
          </cell>
          <cell r="D106">
            <v>391562.39299999998</v>
          </cell>
          <cell r="E106">
            <v>210445.69200000001</v>
          </cell>
          <cell r="F106">
            <v>191384.67600000001</v>
          </cell>
          <cell r="G106">
            <v>0</v>
          </cell>
          <cell r="H106">
            <v>141.519507</v>
          </cell>
          <cell r="I106">
            <v>406.31840699999998</v>
          </cell>
          <cell r="J106">
            <v>210.44569200000001</v>
          </cell>
          <cell r="K106">
            <v>191.38467600000001</v>
          </cell>
          <cell r="L106">
            <v>0</v>
          </cell>
        </row>
        <row r="107">
          <cell r="A107" t="str">
            <v>Memo: Greenland</v>
          </cell>
          <cell r="B107">
            <v>0</v>
          </cell>
          <cell r="C107">
            <v>0</v>
          </cell>
          <cell r="D107">
            <v>0</v>
          </cell>
          <cell r="E107">
            <v>0</v>
          </cell>
          <cell r="F107">
            <v>0</v>
          </cell>
          <cell r="G107">
            <v>0</v>
          </cell>
          <cell r="H107">
            <v>0</v>
          </cell>
          <cell r="I107">
            <v>0</v>
          </cell>
          <cell r="J107">
            <v>0</v>
          </cell>
          <cell r="K107">
            <v>0</v>
          </cell>
          <cell r="L107">
            <v>0</v>
          </cell>
        </row>
        <row r="108">
          <cell r="A108" t="str">
            <v>Memo: IEA and Accession/Association countries</v>
          </cell>
          <cell r="B108">
            <v>32309.752</v>
          </cell>
          <cell r="C108">
            <v>921894.09400000004</v>
          </cell>
          <cell r="D108">
            <v>6060013.659</v>
          </cell>
          <cell r="E108">
            <v>574097.473</v>
          </cell>
          <cell r="F108">
            <v>385476.522</v>
          </cell>
          <cell r="G108">
            <v>0</v>
          </cell>
          <cell r="H108">
            <v>921.894094</v>
          </cell>
          <cell r="I108">
            <v>6092.3234110000003</v>
          </cell>
          <cell r="J108">
            <v>574.09747300000004</v>
          </cell>
          <cell r="K108">
            <v>385.47652199999999</v>
          </cell>
          <cell r="L108">
            <v>0</v>
          </cell>
        </row>
        <row r="109">
          <cell r="A109" t="str">
            <v>Memo: IEA Total</v>
          </cell>
          <cell r="B109">
            <v>13211.754999999999</v>
          </cell>
          <cell r="C109">
            <v>129224.52099999999</v>
          </cell>
          <cell r="D109">
            <v>466676.99599999998</v>
          </cell>
          <cell r="E109">
            <v>242456.61600000001</v>
          </cell>
          <cell r="F109">
            <v>324133.00900000002</v>
          </cell>
          <cell r="G109">
            <v>91000.391000000003</v>
          </cell>
          <cell r="H109">
            <v>129.22452099999998</v>
          </cell>
          <cell r="I109">
            <v>479.88875100000001</v>
          </cell>
          <cell r="J109">
            <v>242.456616</v>
          </cell>
          <cell r="K109">
            <v>324.13300900000002</v>
          </cell>
          <cell r="L109">
            <v>91.000391000000008</v>
          </cell>
        </row>
        <row r="110">
          <cell r="A110" t="str">
            <v>Memo: Mali</v>
          </cell>
          <cell r="B110">
            <v>0</v>
          </cell>
          <cell r="C110">
            <v>0</v>
          </cell>
          <cell r="D110">
            <v>0</v>
          </cell>
          <cell r="E110">
            <v>0</v>
          </cell>
          <cell r="F110">
            <v>0</v>
          </cell>
          <cell r="G110">
            <v>0</v>
          </cell>
          <cell r="H110">
            <v>0</v>
          </cell>
          <cell r="I110">
            <v>0</v>
          </cell>
          <cell r="J110">
            <v>0</v>
          </cell>
          <cell r="K110">
            <v>0</v>
          </cell>
          <cell r="L110">
            <v>0</v>
          </cell>
        </row>
        <row r="111">
          <cell r="A111" t="str">
            <v>MEMO: MAURITANIA</v>
          </cell>
          <cell r="B111">
            <v>0</v>
          </cell>
          <cell r="C111">
            <v>0</v>
          </cell>
          <cell r="D111">
            <v>0</v>
          </cell>
          <cell r="E111">
            <v>0</v>
          </cell>
          <cell r="F111">
            <v>0</v>
          </cell>
          <cell r="G111">
            <v>0</v>
          </cell>
          <cell r="H111">
            <v>0</v>
          </cell>
          <cell r="I111">
            <v>0</v>
          </cell>
          <cell r="J111">
            <v>0</v>
          </cell>
          <cell r="K111">
            <v>0</v>
          </cell>
          <cell r="L111">
            <v>0</v>
          </cell>
        </row>
        <row r="112">
          <cell r="A112" t="str">
            <v>Memo: Non-OECD Total</v>
          </cell>
          <cell r="B112">
            <v>94684.116999999998</v>
          </cell>
          <cell r="C112">
            <v>879147.60400000005</v>
          </cell>
          <cell r="D112">
            <v>5952977.0640000002</v>
          </cell>
          <cell r="E112">
            <v>416016.571</v>
          </cell>
          <cell r="F112">
            <v>265493.63799999998</v>
          </cell>
          <cell r="G112">
            <v>0</v>
          </cell>
          <cell r="H112">
            <v>879.147604</v>
          </cell>
          <cell r="I112">
            <v>6047.6611809999995</v>
          </cell>
          <cell r="J112">
            <v>416.016571</v>
          </cell>
          <cell r="K112">
            <v>265.49363799999998</v>
          </cell>
          <cell r="L112">
            <v>0</v>
          </cell>
        </row>
        <row r="113">
          <cell r="A113" t="str">
            <v>Memo: Oceania (UN)</v>
          </cell>
          <cell r="B113">
            <v>46.628999999999998</v>
          </cell>
          <cell r="C113">
            <v>2600.0459999999998</v>
          </cell>
          <cell r="D113">
            <v>29159.736000000001</v>
          </cell>
          <cell r="E113">
            <v>23598.601999999999</v>
          </cell>
          <cell r="F113">
            <v>40486.911</v>
          </cell>
          <cell r="G113">
            <v>0</v>
          </cell>
          <cell r="H113">
            <v>2.6000459999999999</v>
          </cell>
          <cell r="I113">
            <v>29.206365000000002</v>
          </cell>
          <cell r="J113">
            <v>23.598602</v>
          </cell>
          <cell r="K113">
            <v>40.486910999999999</v>
          </cell>
          <cell r="L113">
            <v>0</v>
          </cell>
        </row>
        <row r="114">
          <cell r="A114" t="str">
            <v>Memo: OECD Total</v>
          </cell>
          <cell r="B114">
            <v>13335.714</v>
          </cell>
          <cell r="C114">
            <v>135972.03</v>
          </cell>
          <cell r="D114">
            <v>482682.08600000001</v>
          </cell>
          <cell r="E114">
            <v>242664.15299999999</v>
          </cell>
          <cell r="F114">
            <v>326594.17499999999</v>
          </cell>
          <cell r="G114">
            <v>91328.517999999996</v>
          </cell>
          <cell r="H114">
            <v>135.97202999999999</v>
          </cell>
          <cell r="I114">
            <v>496.01779999999997</v>
          </cell>
          <cell r="J114">
            <v>242.664153</v>
          </cell>
          <cell r="K114">
            <v>326.59417500000001</v>
          </cell>
          <cell r="L114">
            <v>91.328518000000003</v>
          </cell>
        </row>
        <row r="115">
          <cell r="A115" t="str">
            <v>Memo: OPEC</v>
          </cell>
          <cell r="B115">
            <v>5.8369999999999997</v>
          </cell>
          <cell r="C115">
            <v>2030.5360000000001</v>
          </cell>
          <cell r="D115">
            <v>3945.29</v>
          </cell>
          <cell r="E115">
            <v>0</v>
          </cell>
          <cell r="F115">
            <v>0</v>
          </cell>
          <cell r="G115">
            <v>0</v>
          </cell>
          <cell r="H115">
            <v>2.0305360000000001</v>
          </cell>
          <cell r="I115">
            <v>3.9511270000000001</v>
          </cell>
          <cell r="J115">
            <v>0</v>
          </cell>
          <cell r="K115">
            <v>0</v>
          </cell>
          <cell r="L115">
            <v>0</v>
          </cell>
        </row>
        <row r="116">
          <cell r="A116" t="str">
            <v>Memo: Palestinian Authority</v>
          </cell>
          <cell r="B116">
            <v>0</v>
          </cell>
          <cell r="C116">
            <v>0</v>
          </cell>
          <cell r="D116">
            <v>0</v>
          </cell>
          <cell r="E116">
            <v>0</v>
          </cell>
          <cell r="F116">
            <v>0</v>
          </cell>
          <cell r="G116">
            <v>0</v>
          </cell>
          <cell r="H116">
            <v>0</v>
          </cell>
          <cell r="I116">
            <v>0</v>
          </cell>
          <cell r="J116">
            <v>0</v>
          </cell>
          <cell r="K116">
            <v>0</v>
          </cell>
          <cell r="L116">
            <v>0</v>
          </cell>
        </row>
        <row r="117">
          <cell r="A117" t="str">
            <v>Mexico</v>
          </cell>
          <cell r="B117">
            <v>88</v>
          </cell>
          <cell r="C117">
            <v>574</v>
          </cell>
          <cell r="D117">
            <v>8696.2029999999995</v>
          </cell>
          <cell r="E117">
            <v>5141.0410000000002</v>
          </cell>
          <cell r="F117">
            <v>28.731000000000002</v>
          </cell>
          <cell r="G117">
            <v>687.55399999999997</v>
          </cell>
          <cell r="H117">
            <v>0.57399999999999995</v>
          </cell>
          <cell r="I117">
            <v>8.7842029999999998</v>
          </cell>
          <cell r="J117">
            <v>5.1410410000000004</v>
          </cell>
          <cell r="K117">
            <v>2.8731000000000003E-2</v>
          </cell>
          <cell r="L117">
            <v>0.687554</v>
          </cell>
        </row>
        <row r="118">
          <cell r="A118" t="str">
            <v>Middle East</v>
          </cell>
          <cell r="B118">
            <v>179.738</v>
          </cell>
          <cell r="C118">
            <v>2023.4169999999999</v>
          </cell>
          <cell r="D118">
            <v>3416.1320000000001</v>
          </cell>
          <cell r="E118">
            <v>0</v>
          </cell>
          <cell r="F118">
            <v>0</v>
          </cell>
          <cell r="G118">
            <v>0</v>
          </cell>
          <cell r="H118">
            <v>2.0234169999999998</v>
          </cell>
          <cell r="I118">
            <v>3.5958699999999997</v>
          </cell>
          <cell r="J118">
            <v>0</v>
          </cell>
          <cell r="K118">
            <v>0</v>
          </cell>
          <cell r="L118">
            <v>0</v>
          </cell>
        </row>
        <row r="119">
          <cell r="A119" t="str">
            <v>Mongolia</v>
          </cell>
          <cell r="B119">
            <v>0</v>
          </cell>
          <cell r="C119">
            <v>85.974000000000004</v>
          </cell>
          <cell r="D119">
            <v>869.91099999999994</v>
          </cell>
          <cell r="E119">
            <v>0</v>
          </cell>
          <cell r="F119">
            <v>8531.3850000000002</v>
          </cell>
          <cell r="G119">
            <v>0</v>
          </cell>
          <cell r="H119">
            <v>8.5974000000000009E-2</v>
          </cell>
          <cell r="I119">
            <v>0.86991099999999999</v>
          </cell>
          <cell r="J119">
            <v>0</v>
          </cell>
          <cell r="K119">
            <v>8.5313850000000002</v>
          </cell>
          <cell r="L119">
            <v>0</v>
          </cell>
        </row>
        <row r="120">
          <cell r="A120" t="str">
            <v>Montenegro</v>
          </cell>
          <cell r="B120">
            <v>0</v>
          </cell>
          <cell r="C120">
            <v>0</v>
          </cell>
          <cell r="D120">
            <v>0</v>
          </cell>
          <cell r="E120">
            <v>0</v>
          </cell>
          <cell r="F120">
            <v>1413.9</v>
          </cell>
          <cell r="G120">
            <v>0</v>
          </cell>
          <cell r="H120">
            <v>0</v>
          </cell>
          <cell r="I120">
            <v>0</v>
          </cell>
          <cell r="J120">
            <v>0</v>
          </cell>
          <cell r="K120">
            <v>1.4139000000000002</v>
          </cell>
          <cell r="L120">
            <v>0</v>
          </cell>
        </row>
        <row r="121">
          <cell r="A121" t="str">
            <v>Morocco</v>
          </cell>
          <cell r="B121">
            <v>0</v>
          </cell>
          <cell r="C121">
            <v>0</v>
          </cell>
          <cell r="D121">
            <v>9682.5400000000009</v>
          </cell>
          <cell r="E121">
            <v>0</v>
          </cell>
          <cell r="F121">
            <v>0</v>
          </cell>
          <cell r="G121">
            <v>0</v>
          </cell>
          <cell r="H121">
            <v>0</v>
          </cell>
          <cell r="I121">
            <v>9.6825400000000013</v>
          </cell>
          <cell r="J121">
            <v>0</v>
          </cell>
          <cell r="K121">
            <v>0</v>
          </cell>
          <cell r="L121">
            <v>0</v>
          </cell>
        </row>
        <row r="122">
          <cell r="A122" t="str">
            <v>Mozambique</v>
          </cell>
          <cell r="B122">
            <v>0</v>
          </cell>
          <cell r="C122">
            <v>0</v>
          </cell>
          <cell r="D122">
            <v>0</v>
          </cell>
          <cell r="E122">
            <v>0</v>
          </cell>
          <cell r="F122">
            <v>0</v>
          </cell>
          <cell r="G122">
            <v>0</v>
          </cell>
          <cell r="H122">
            <v>0</v>
          </cell>
          <cell r="I122">
            <v>0</v>
          </cell>
          <cell r="J122">
            <v>0</v>
          </cell>
          <cell r="K122">
            <v>0</v>
          </cell>
          <cell r="L122">
            <v>0</v>
          </cell>
        </row>
        <row r="123">
          <cell r="A123" t="str">
            <v>Myanmar</v>
          </cell>
          <cell r="B123">
            <v>0</v>
          </cell>
          <cell r="C123">
            <v>0</v>
          </cell>
          <cell r="D123">
            <v>60.14</v>
          </cell>
          <cell r="E123">
            <v>797.61599999999999</v>
          </cell>
          <cell r="F123">
            <v>1938.0219999999999</v>
          </cell>
          <cell r="G123">
            <v>0</v>
          </cell>
          <cell r="H123">
            <v>0</v>
          </cell>
          <cell r="I123">
            <v>6.0139999999999999E-2</v>
          </cell>
          <cell r="J123">
            <v>0.79761599999999999</v>
          </cell>
          <cell r="K123">
            <v>1.9380219999999999</v>
          </cell>
          <cell r="L123">
            <v>0</v>
          </cell>
        </row>
        <row r="124">
          <cell r="A124" t="str">
            <v>Namibia</v>
          </cell>
          <cell r="B124">
            <v>0</v>
          </cell>
          <cell r="C124">
            <v>0</v>
          </cell>
          <cell r="D124">
            <v>33.652999999999999</v>
          </cell>
          <cell r="E124">
            <v>0</v>
          </cell>
          <cell r="F124">
            <v>0</v>
          </cell>
          <cell r="G124">
            <v>0</v>
          </cell>
          <cell r="H124">
            <v>0</v>
          </cell>
          <cell r="I124">
            <v>3.3652999999999995E-2</v>
          </cell>
          <cell r="J124">
            <v>0</v>
          </cell>
          <cell r="K124">
            <v>0</v>
          </cell>
          <cell r="L124">
            <v>0</v>
          </cell>
        </row>
        <row r="125">
          <cell r="A125" t="str">
            <v>Nepal</v>
          </cell>
          <cell r="B125">
            <v>0</v>
          </cell>
          <cell r="C125">
            <v>0</v>
          </cell>
          <cell r="D125">
            <v>1275.1220000000001</v>
          </cell>
          <cell r="E125">
            <v>0</v>
          </cell>
          <cell r="F125">
            <v>0</v>
          </cell>
          <cell r="G125">
            <v>0</v>
          </cell>
          <cell r="H125">
            <v>0</v>
          </cell>
          <cell r="I125">
            <v>1.2751220000000001</v>
          </cell>
          <cell r="J125">
            <v>0</v>
          </cell>
          <cell r="K125">
            <v>0</v>
          </cell>
          <cell r="L125">
            <v>0</v>
          </cell>
        </row>
        <row r="126">
          <cell r="A126" t="str">
            <v>Netherlands</v>
          </cell>
          <cell r="B126">
            <v>3.976</v>
          </cell>
          <cell r="C126">
            <v>3840.8989999999999</v>
          </cell>
          <cell r="D126">
            <v>2500.7800000000002</v>
          </cell>
          <cell r="E126">
            <v>0</v>
          </cell>
          <cell r="F126">
            <v>20.276</v>
          </cell>
          <cell r="G126">
            <v>1828.355</v>
          </cell>
          <cell r="H126">
            <v>3.8408989999999998</v>
          </cell>
          <cell r="I126">
            <v>2.5047560000000004</v>
          </cell>
          <cell r="J126">
            <v>0</v>
          </cell>
          <cell r="K126">
            <v>2.0275999999999999E-2</v>
          </cell>
          <cell r="L126">
            <v>1.828355</v>
          </cell>
        </row>
        <row r="127">
          <cell r="A127" t="str">
            <v>New Zealand</v>
          </cell>
          <cell r="B127">
            <v>0</v>
          </cell>
          <cell r="C127">
            <v>0.23400000000000001</v>
          </cell>
          <cell r="D127">
            <v>102.91200000000001</v>
          </cell>
          <cell r="E127">
            <v>2124.0100000000002</v>
          </cell>
          <cell r="F127">
            <v>236.86699999999999</v>
          </cell>
          <cell r="G127">
            <v>410.66199999999998</v>
          </cell>
          <cell r="H127">
            <v>2.3400000000000002E-4</v>
          </cell>
          <cell r="I127">
            <v>0.102912</v>
          </cell>
          <cell r="J127">
            <v>2.1240100000000002</v>
          </cell>
          <cell r="K127">
            <v>0.23686699999999999</v>
          </cell>
          <cell r="L127">
            <v>0.41066199999999997</v>
          </cell>
        </row>
        <row r="128">
          <cell r="A128" t="str">
            <v>Nicaragua</v>
          </cell>
          <cell r="B128">
            <v>0</v>
          </cell>
          <cell r="C128">
            <v>0</v>
          </cell>
          <cell r="D128">
            <v>0</v>
          </cell>
          <cell r="E128">
            <v>0</v>
          </cell>
          <cell r="F128">
            <v>0</v>
          </cell>
          <cell r="G128">
            <v>0</v>
          </cell>
          <cell r="H128">
            <v>0</v>
          </cell>
          <cell r="I128">
            <v>0</v>
          </cell>
          <cell r="J128">
            <v>0</v>
          </cell>
          <cell r="K128">
            <v>0</v>
          </cell>
          <cell r="L128">
            <v>0</v>
          </cell>
        </row>
        <row r="129">
          <cell r="A129" t="str">
            <v>Niger</v>
          </cell>
          <cell r="B129">
            <v>0</v>
          </cell>
          <cell r="C129">
            <v>0</v>
          </cell>
          <cell r="D129">
            <v>0</v>
          </cell>
          <cell r="E129">
            <v>0</v>
          </cell>
          <cell r="F129">
            <v>193.63200000000001</v>
          </cell>
          <cell r="G129">
            <v>0</v>
          </cell>
          <cell r="H129">
            <v>0</v>
          </cell>
          <cell r="I129">
            <v>0</v>
          </cell>
          <cell r="J129">
            <v>0</v>
          </cell>
          <cell r="K129">
            <v>0.193632</v>
          </cell>
          <cell r="L129">
            <v>0</v>
          </cell>
        </row>
        <row r="130">
          <cell r="A130" t="str">
            <v>Nigeria</v>
          </cell>
          <cell r="B130">
            <v>0</v>
          </cell>
          <cell r="C130">
            <v>0</v>
          </cell>
          <cell r="D130">
            <v>1093.345</v>
          </cell>
          <cell r="E130">
            <v>0</v>
          </cell>
          <cell r="F130">
            <v>0</v>
          </cell>
          <cell r="G130">
            <v>0</v>
          </cell>
          <cell r="H130">
            <v>0</v>
          </cell>
          <cell r="I130">
            <v>1.093345</v>
          </cell>
          <cell r="J130">
            <v>0</v>
          </cell>
          <cell r="K130">
            <v>0</v>
          </cell>
          <cell r="L130">
            <v>0</v>
          </cell>
        </row>
        <row r="131">
          <cell r="A131" t="str">
            <v>Non-OECD Americas</v>
          </cell>
          <cell r="B131">
            <v>18.593</v>
          </cell>
          <cell r="C131">
            <v>10957.59</v>
          </cell>
          <cell r="D131">
            <v>13206.589</v>
          </cell>
          <cell r="E131">
            <v>2924.71</v>
          </cell>
          <cell r="F131">
            <v>3158.8150000000001</v>
          </cell>
          <cell r="G131">
            <v>0</v>
          </cell>
          <cell r="H131">
            <v>10.95759</v>
          </cell>
          <cell r="I131">
            <v>13.225182</v>
          </cell>
          <cell r="J131">
            <v>2.9247100000000001</v>
          </cell>
          <cell r="K131">
            <v>3.1588150000000002</v>
          </cell>
          <cell r="L131">
            <v>0</v>
          </cell>
        </row>
        <row r="132">
          <cell r="A132" t="str">
            <v>Non-OECD Asia (excluding China)</v>
          </cell>
          <cell r="B132">
            <v>66139.907999999996</v>
          </cell>
          <cell r="C132">
            <v>141705.117</v>
          </cell>
          <cell r="D132">
            <v>1223948.166</v>
          </cell>
          <cell r="E132">
            <v>412669.88799999998</v>
          </cell>
          <cell r="F132">
            <v>100973.433</v>
          </cell>
          <cell r="G132">
            <v>0</v>
          </cell>
          <cell r="H132">
            <v>141.705117</v>
          </cell>
          <cell r="I132">
            <v>1290.088074</v>
          </cell>
          <cell r="J132">
            <v>412.66988799999996</v>
          </cell>
          <cell r="K132">
            <v>100.973433</v>
          </cell>
          <cell r="L132">
            <v>0</v>
          </cell>
        </row>
        <row r="133">
          <cell r="A133" t="str">
            <v>Non-OECD Europe and Eurasia</v>
          </cell>
          <cell r="B133">
            <v>11131.544</v>
          </cell>
          <cell r="C133">
            <v>80188.12</v>
          </cell>
          <cell r="D133">
            <v>224674.39499999999</v>
          </cell>
          <cell r="E133">
            <v>329.49299999999999</v>
          </cell>
          <cell r="F133">
            <v>161167.758</v>
          </cell>
          <cell r="G133">
            <v>0</v>
          </cell>
          <cell r="H133">
            <v>80.188119999999998</v>
          </cell>
          <cell r="I133">
            <v>235.805939</v>
          </cell>
          <cell r="J133">
            <v>0.32949299999999998</v>
          </cell>
          <cell r="K133">
            <v>161.16775799999999</v>
          </cell>
          <cell r="L133">
            <v>0</v>
          </cell>
        </row>
        <row r="134">
          <cell r="A134" t="str">
            <v>Norway</v>
          </cell>
          <cell r="B134">
            <v>0</v>
          </cell>
          <cell r="C134">
            <v>0</v>
          </cell>
          <cell r="D134">
            <v>669.89400000000001</v>
          </cell>
          <cell r="E134">
            <v>0</v>
          </cell>
          <cell r="F134">
            <v>0</v>
          </cell>
          <cell r="G134">
            <v>378.93700000000001</v>
          </cell>
          <cell r="H134">
            <v>0</v>
          </cell>
          <cell r="I134">
            <v>0.66989399999999999</v>
          </cell>
          <cell r="J134">
            <v>0</v>
          </cell>
          <cell r="K134">
            <v>0</v>
          </cell>
          <cell r="L134">
            <v>0.37893700000000002</v>
          </cell>
        </row>
        <row r="135">
          <cell r="A135" t="str">
            <v>OECD Americas</v>
          </cell>
          <cell r="B135">
            <v>2021.6189999999999</v>
          </cell>
          <cell r="C135">
            <v>26287.814999999999</v>
          </cell>
          <cell r="D135">
            <v>139176.49900000001</v>
          </cell>
          <cell r="E135">
            <v>215586.758</v>
          </cell>
          <cell r="F135">
            <v>39101.353999999999</v>
          </cell>
          <cell r="G135">
            <v>12473.114</v>
          </cell>
          <cell r="H135">
            <v>26.287814999999998</v>
          </cell>
          <cell r="I135">
            <v>141.19811800000002</v>
          </cell>
          <cell r="J135">
            <v>215.586758</v>
          </cell>
          <cell r="K135">
            <v>39.101354000000001</v>
          </cell>
          <cell r="L135">
            <v>12.473113999999999</v>
          </cell>
        </row>
        <row r="136">
          <cell r="A136" t="str">
            <v>OECD Asia Oceania</v>
          </cell>
          <cell r="B136">
            <v>9218.36</v>
          </cell>
          <cell r="C136">
            <v>64282.383000000002</v>
          </cell>
          <cell r="D136">
            <v>236225.19500000001</v>
          </cell>
          <cell r="E136">
            <v>25584.628000000001</v>
          </cell>
          <cell r="F136">
            <v>40486.911</v>
          </cell>
          <cell r="G136">
            <v>42834.625</v>
          </cell>
          <cell r="H136">
            <v>64.282382999999996</v>
          </cell>
          <cell r="I136">
            <v>245.443555</v>
          </cell>
          <cell r="J136">
            <v>25.584628000000002</v>
          </cell>
          <cell r="K136">
            <v>40.486910999999999</v>
          </cell>
          <cell r="L136">
            <v>42.834625000000003</v>
          </cell>
        </row>
        <row r="137">
          <cell r="A137" t="str">
            <v>OECD Europe</v>
          </cell>
          <cell r="B137">
            <v>2095.7350000000001</v>
          </cell>
          <cell r="C137">
            <v>45401.832000000002</v>
          </cell>
          <cell r="D137">
            <v>107280.39200000001</v>
          </cell>
          <cell r="E137">
            <v>1492.7670000000001</v>
          </cell>
          <cell r="F137">
            <v>247005.91</v>
          </cell>
          <cell r="G137">
            <v>36020.779000000002</v>
          </cell>
          <cell r="H137">
            <v>45.401831999999999</v>
          </cell>
          <cell r="I137">
            <v>109.37612700000001</v>
          </cell>
          <cell r="J137">
            <v>1.492767</v>
          </cell>
          <cell r="K137">
            <v>247.00591</v>
          </cell>
          <cell r="L137">
            <v>36.020779000000005</v>
          </cell>
        </row>
        <row r="138">
          <cell r="A138" t="str">
            <v>Oman</v>
          </cell>
          <cell r="B138">
            <v>0</v>
          </cell>
          <cell r="C138">
            <v>0</v>
          </cell>
          <cell r="D138">
            <v>0</v>
          </cell>
          <cell r="E138">
            <v>0</v>
          </cell>
          <cell r="F138">
            <v>0</v>
          </cell>
          <cell r="G138">
            <v>0</v>
          </cell>
          <cell r="H138">
            <v>0</v>
          </cell>
          <cell r="I138">
            <v>0</v>
          </cell>
          <cell r="J138">
            <v>0</v>
          </cell>
          <cell r="K138">
            <v>0</v>
          </cell>
          <cell r="L138">
            <v>0</v>
          </cell>
        </row>
        <row r="139">
          <cell r="A139" t="str">
            <v>Other Africa</v>
          </cell>
          <cell r="B139">
            <v>0</v>
          </cell>
          <cell r="C139">
            <v>0</v>
          </cell>
          <cell r="D139">
            <v>566.63699999999994</v>
          </cell>
          <cell r="E139">
            <v>0</v>
          </cell>
          <cell r="F139">
            <v>0</v>
          </cell>
          <cell r="G139">
            <v>0</v>
          </cell>
          <cell r="H139">
            <v>0</v>
          </cell>
          <cell r="I139">
            <v>0.56663699999999995</v>
          </cell>
          <cell r="J139">
            <v>0</v>
          </cell>
          <cell r="K139">
            <v>0</v>
          </cell>
          <cell r="L139">
            <v>0</v>
          </cell>
        </row>
        <row r="140">
          <cell r="A140" t="str">
            <v>Other non-OECD Americas</v>
          </cell>
          <cell r="B140">
            <v>0</v>
          </cell>
          <cell r="C140">
            <v>0</v>
          </cell>
          <cell r="D140">
            <v>5.0000000000000001E-3</v>
          </cell>
          <cell r="E140">
            <v>0</v>
          </cell>
          <cell r="F140">
            <v>0</v>
          </cell>
          <cell r="G140">
            <v>0</v>
          </cell>
          <cell r="H140">
            <v>0</v>
          </cell>
          <cell r="I140">
            <v>5.0000000000000004E-6</v>
          </cell>
          <cell r="J140">
            <v>0</v>
          </cell>
          <cell r="K140">
            <v>0</v>
          </cell>
          <cell r="L140">
            <v>0</v>
          </cell>
        </row>
        <row r="141">
          <cell r="A141" t="str">
            <v>Other non-OECD Asia</v>
          </cell>
          <cell r="B141">
            <v>0</v>
          </cell>
          <cell r="C141">
            <v>0</v>
          </cell>
          <cell r="D141">
            <v>2749.0160000000001</v>
          </cell>
          <cell r="E141">
            <v>0</v>
          </cell>
          <cell r="F141">
            <v>0</v>
          </cell>
          <cell r="G141">
            <v>0</v>
          </cell>
          <cell r="H141">
            <v>0</v>
          </cell>
          <cell r="I141">
            <v>2.7490160000000001</v>
          </cell>
          <cell r="J141">
            <v>0</v>
          </cell>
          <cell r="K141">
            <v>0</v>
          </cell>
          <cell r="L141">
            <v>0</v>
          </cell>
        </row>
        <row r="142">
          <cell r="A142" t="str">
            <v>Pakistan</v>
          </cell>
          <cell r="B142">
            <v>0</v>
          </cell>
          <cell r="C142">
            <v>0</v>
          </cell>
          <cell r="D142">
            <v>11391.441999999999</v>
          </cell>
          <cell r="E142">
            <v>0</v>
          </cell>
          <cell r="F142">
            <v>14380.476000000001</v>
          </cell>
          <cell r="G142">
            <v>0</v>
          </cell>
          <cell r="H142">
            <v>0</v>
          </cell>
          <cell r="I142">
            <v>11.391442</v>
          </cell>
          <cell r="J142">
            <v>0</v>
          </cell>
          <cell r="K142">
            <v>14.380476</v>
          </cell>
          <cell r="L142">
            <v>0</v>
          </cell>
        </row>
        <row r="143">
          <cell r="A143" t="str">
            <v>Panama</v>
          </cell>
          <cell r="B143">
            <v>0</v>
          </cell>
          <cell r="C143">
            <v>0</v>
          </cell>
          <cell r="D143">
            <v>737.28399999999999</v>
          </cell>
          <cell r="E143">
            <v>0</v>
          </cell>
          <cell r="F143">
            <v>0</v>
          </cell>
          <cell r="G143">
            <v>0</v>
          </cell>
          <cell r="H143">
            <v>0</v>
          </cell>
          <cell r="I143">
            <v>0.73728399999999994</v>
          </cell>
          <cell r="J143">
            <v>0</v>
          </cell>
          <cell r="K143">
            <v>0</v>
          </cell>
          <cell r="L143">
            <v>0</v>
          </cell>
        </row>
        <row r="144">
          <cell r="A144" t="str">
            <v>Paraguay</v>
          </cell>
          <cell r="B144">
            <v>0.51900000000000002</v>
          </cell>
          <cell r="C144">
            <v>0</v>
          </cell>
          <cell r="D144">
            <v>0</v>
          </cell>
          <cell r="E144">
            <v>0</v>
          </cell>
          <cell r="F144">
            <v>0</v>
          </cell>
          <cell r="G144">
            <v>0</v>
          </cell>
          <cell r="H144">
            <v>0</v>
          </cell>
          <cell r="I144">
            <v>5.1900000000000004E-4</v>
          </cell>
          <cell r="J144">
            <v>0</v>
          </cell>
          <cell r="K144">
            <v>0</v>
          </cell>
          <cell r="L144">
            <v>0</v>
          </cell>
        </row>
        <row r="145">
          <cell r="A145" t="str">
            <v>PEOPLE'S REPUBLIC OF CHINA</v>
          </cell>
          <cell r="B145">
            <v>14552.44</v>
          </cell>
          <cell r="C145">
            <v>639500.63100000005</v>
          </cell>
          <cell r="D145">
            <v>4293228.858</v>
          </cell>
          <cell r="E145">
            <v>0</v>
          </cell>
          <cell r="F145">
            <v>0</v>
          </cell>
          <cell r="G145">
            <v>0</v>
          </cell>
          <cell r="H145">
            <v>639.500631</v>
          </cell>
          <cell r="I145">
            <v>4307.7812980000008</v>
          </cell>
          <cell r="J145">
            <v>0</v>
          </cell>
          <cell r="K145">
            <v>0</v>
          </cell>
          <cell r="L145">
            <v>0</v>
          </cell>
        </row>
        <row r="146">
          <cell r="A146" t="str">
            <v>Peru</v>
          </cell>
          <cell r="B146">
            <v>0</v>
          </cell>
          <cell r="C146">
            <v>0</v>
          </cell>
          <cell r="D146">
            <v>841.88</v>
          </cell>
          <cell r="E146">
            <v>0</v>
          </cell>
          <cell r="F146">
            <v>0</v>
          </cell>
          <cell r="G146">
            <v>0</v>
          </cell>
          <cell r="H146">
            <v>0</v>
          </cell>
          <cell r="I146">
            <v>0.84187999999999996</v>
          </cell>
          <cell r="J146">
            <v>0</v>
          </cell>
          <cell r="K146">
            <v>0</v>
          </cell>
          <cell r="L146">
            <v>0</v>
          </cell>
        </row>
        <row r="147">
          <cell r="A147" t="str">
            <v>Philippines</v>
          </cell>
          <cell r="B147">
            <v>0</v>
          </cell>
          <cell r="C147">
            <v>0</v>
          </cell>
          <cell r="D147">
            <v>0</v>
          </cell>
          <cell r="E147">
            <v>46024.53</v>
          </cell>
          <cell r="F147">
            <v>0</v>
          </cell>
          <cell r="G147">
            <v>0</v>
          </cell>
          <cell r="H147">
            <v>0</v>
          </cell>
          <cell r="I147">
            <v>0</v>
          </cell>
          <cell r="J147">
            <v>46.024529999999999</v>
          </cell>
          <cell r="K147">
            <v>0</v>
          </cell>
          <cell r="L147">
            <v>0</v>
          </cell>
        </row>
        <row r="148">
          <cell r="A148" t="str">
            <v>Plurinational State of Bolivia</v>
          </cell>
          <cell r="B148">
            <v>17.834</v>
          </cell>
          <cell r="C148">
            <v>0</v>
          </cell>
          <cell r="D148">
            <v>0</v>
          </cell>
          <cell r="E148">
            <v>0</v>
          </cell>
          <cell r="F148">
            <v>0</v>
          </cell>
          <cell r="G148">
            <v>0</v>
          </cell>
          <cell r="H148">
            <v>0</v>
          </cell>
          <cell r="I148">
            <v>1.7833999999999999E-2</v>
          </cell>
          <cell r="J148">
            <v>0</v>
          </cell>
          <cell r="K148">
            <v>0</v>
          </cell>
          <cell r="L148">
            <v>0</v>
          </cell>
        </row>
        <row r="149">
          <cell r="A149" t="str">
            <v>Poland</v>
          </cell>
          <cell r="B149">
            <v>23.748999999999999</v>
          </cell>
          <cell r="C149">
            <v>10453.923000000001</v>
          </cell>
          <cell r="D149">
            <v>38474.243999999999</v>
          </cell>
          <cell r="E149">
            <v>0</v>
          </cell>
          <cell r="F149">
            <v>41109.701000000001</v>
          </cell>
          <cell r="G149">
            <v>2077.9520000000002</v>
          </cell>
          <cell r="H149">
            <v>10.453923000000001</v>
          </cell>
          <cell r="I149">
            <v>38.497993000000001</v>
          </cell>
          <cell r="J149">
            <v>0</v>
          </cell>
          <cell r="K149">
            <v>41.109701000000001</v>
          </cell>
          <cell r="L149">
            <v>2.0779520000000002</v>
          </cell>
        </row>
        <row r="150">
          <cell r="A150" t="str">
            <v>Portugal</v>
          </cell>
          <cell r="B150">
            <v>1.9890000000000001</v>
          </cell>
          <cell r="C150">
            <v>0</v>
          </cell>
          <cell r="D150">
            <v>0.17199999999999999</v>
          </cell>
          <cell r="E150">
            <v>0</v>
          </cell>
          <cell r="F150">
            <v>0</v>
          </cell>
          <cell r="G150">
            <v>6.6159999999999997</v>
          </cell>
          <cell r="H150">
            <v>0</v>
          </cell>
          <cell r="I150">
            <v>2.1610000000000002E-3</v>
          </cell>
          <cell r="J150">
            <v>0</v>
          </cell>
          <cell r="K150">
            <v>0</v>
          </cell>
          <cell r="L150">
            <v>6.6159999999999995E-3</v>
          </cell>
        </row>
        <row r="151">
          <cell r="A151" t="str">
            <v>Qatar</v>
          </cell>
          <cell r="B151">
            <v>0</v>
          </cell>
          <cell r="C151">
            <v>0</v>
          </cell>
          <cell r="D151">
            <v>0</v>
          </cell>
          <cell r="E151">
            <v>0</v>
          </cell>
          <cell r="F151">
            <v>0</v>
          </cell>
          <cell r="G151">
            <v>0</v>
          </cell>
          <cell r="H151">
            <v>0</v>
          </cell>
          <cell r="I151">
            <v>0</v>
          </cell>
          <cell r="J151">
            <v>0</v>
          </cell>
          <cell r="K151">
            <v>0</v>
          </cell>
          <cell r="L151">
            <v>0</v>
          </cell>
        </row>
        <row r="152">
          <cell r="A152" t="str">
            <v>Republic of Moldova</v>
          </cell>
          <cell r="B152">
            <v>79.099999999999994</v>
          </cell>
          <cell r="C152">
            <v>0</v>
          </cell>
          <cell r="D152">
            <v>3.3</v>
          </cell>
          <cell r="E152">
            <v>0</v>
          </cell>
          <cell r="F152">
            <v>0</v>
          </cell>
          <cell r="G152">
            <v>0</v>
          </cell>
          <cell r="H152">
            <v>0</v>
          </cell>
          <cell r="I152">
            <v>8.2399999999999987E-2</v>
          </cell>
          <cell r="J152">
            <v>0</v>
          </cell>
          <cell r="K152">
            <v>0</v>
          </cell>
          <cell r="L152">
            <v>0</v>
          </cell>
        </row>
        <row r="153">
          <cell r="A153" t="str">
            <v>Republic of North Macedonia</v>
          </cell>
          <cell r="B153">
            <v>1.4350000000000001</v>
          </cell>
          <cell r="C153">
            <v>0</v>
          </cell>
          <cell r="D153">
            <v>2.137</v>
          </cell>
          <cell r="E153">
            <v>3.9950000000000001</v>
          </cell>
          <cell r="F153">
            <v>4453.5959999999995</v>
          </cell>
          <cell r="G153">
            <v>0.77</v>
          </cell>
          <cell r="H153">
            <v>0</v>
          </cell>
          <cell r="I153">
            <v>3.5720000000000001E-3</v>
          </cell>
          <cell r="J153">
            <v>3.9950000000000003E-3</v>
          </cell>
          <cell r="K153">
            <v>4.4535959999999992</v>
          </cell>
          <cell r="L153">
            <v>7.7000000000000007E-4</v>
          </cell>
        </row>
        <row r="154">
          <cell r="A154" t="str">
            <v>Republic of the Congo</v>
          </cell>
          <cell r="B154">
            <v>0</v>
          </cell>
          <cell r="C154">
            <v>0</v>
          </cell>
          <cell r="D154">
            <v>0</v>
          </cell>
          <cell r="E154">
            <v>0</v>
          </cell>
          <cell r="F154">
            <v>0</v>
          </cell>
          <cell r="G154">
            <v>0</v>
          </cell>
          <cell r="H154">
            <v>0</v>
          </cell>
          <cell r="I154">
            <v>0</v>
          </cell>
          <cell r="J154">
            <v>0</v>
          </cell>
          <cell r="K154">
            <v>0</v>
          </cell>
          <cell r="L154">
            <v>0</v>
          </cell>
        </row>
        <row r="155">
          <cell r="A155" t="str">
            <v>Republic of Turkiye</v>
          </cell>
          <cell r="B155">
            <v>991.87599999999998</v>
          </cell>
          <cell r="C155">
            <v>6142.3450000000003</v>
          </cell>
          <cell r="D155">
            <v>34830.89</v>
          </cell>
          <cell r="E155">
            <v>1143.547</v>
          </cell>
          <cell r="F155">
            <v>76105.317999999999</v>
          </cell>
          <cell r="G155">
            <v>6012.683</v>
          </cell>
          <cell r="H155">
            <v>6.1423450000000006</v>
          </cell>
          <cell r="I155">
            <v>35.822765999999994</v>
          </cell>
          <cell r="J155">
            <v>1.1435470000000001</v>
          </cell>
          <cell r="K155">
            <v>76.105317999999997</v>
          </cell>
          <cell r="L155">
            <v>6.012683</v>
          </cell>
        </row>
        <row r="156">
          <cell r="A156" t="str">
            <v>Romania</v>
          </cell>
          <cell r="B156">
            <v>21</v>
          </cell>
          <cell r="C156">
            <v>3.843</v>
          </cell>
          <cell r="D156">
            <v>0</v>
          </cell>
          <cell r="E156">
            <v>302</v>
          </cell>
          <cell r="F156">
            <v>12291</v>
          </cell>
          <cell r="G156">
            <v>230</v>
          </cell>
          <cell r="H156">
            <v>3.8430000000000001E-3</v>
          </cell>
          <cell r="I156">
            <v>2.1000000000000001E-2</v>
          </cell>
          <cell r="J156">
            <v>0.30199999999999999</v>
          </cell>
          <cell r="K156">
            <v>12.291</v>
          </cell>
          <cell r="L156">
            <v>0.23</v>
          </cell>
        </row>
        <row r="157">
          <cell r="A157" t="str">
            <v>Russian Federation</v>
          </cell>
          <cell r="B157">
            <v>8544.9089999999997</v>
          </cell>
          <cell r="C157">
            <v>71614.31</v>
          </cell>
          <cell r="D157">
            <v>129750.408</v>
          </cell>
          <cell r="E157">
            <v>0</v>
          </cell>
          <cell r="F157">
            <v>60381.574999999997</v>
          </cell>
          <cell r="G157">
            <v>0</v>
          </cell>
          <cell r="H157">
            <v>71.614310000000003</v>
          </cell>
          <cell r="I157">
            <v>138.29531699999998</v>
          </cell>
          <cell r="J157">
            <v>0</v>
          </cell>
          <cell r="K157">
            <v>60.381574999999998</v>
          </cell>
          <cell r="L157">
            <v>0</v>
          </cell>
        </row>
        <row r="158">
          <cell r="A158" t="str">
            <v>Rwanda</v>
          </cell>
          <cell r="B158">
            <v>0</v>
          </cell>
          <cell r="C158">
            <v>0</v>
          </cell>
          <cell r="D158">
            <v>0</v>
          </cell>
          <cell r="E158">
            <v>92.48</v>
          </cell>
          <cell r="F158">
            <v>0</v>
          </cell>
          <cell r="G158">
            <v>0</v>
          </cell>
          <cell r="H158">
            <v>0</v>
          </cell>
          <cell r="I158">
            <v>0</v>
          </cell>
          <cell r="J158">
            <v>9.2480000000000007E-2</v>
          </cell>
          <cell r="K158">
            <v>0</v>
          </cell>
          <cell r="L158">
            <v>0</v>
          </cell>
        </row>
        <row r="159">
          <cell r="A159" t="str">
            <v>Saudi Arabia</v>
          </cell>
          <cell r="B159">
            <v>0</v>
          </cell>
          <cell r="C159">
            <v>0</v>
          </cell>
          <cell r="D159">
            <v>0</v>
          </cell>
          <cell r="E159">
            <v>0</v>
          </cell>
          <cell r="F159">
            <v>0</v>
          </cell>
          <cell r="G159">
            <v>0</v>
          </cell>
          <cell r="H159">
            <v>0</v>
          </cell>
          <cell r="I159">
            <v>0</v>
          </cell>
          <cell r="J159">
            <v>0</v>
          </cell>
          <cell r="K159">
            <v>0</v>
          </cell>
          <cell r="L159">
            <v>0</v>
          </cell>
        </row>
        <row r="160">
          <cell r="A160" t="str">
            <v>Senegal</v>
          </cell>
          <cell r="B160">
            <v>0</v>
          </cell>
          <cell r="C160">
            <v>0</v>
          </cell>
          <cell r="D160">
            <v>66.736999999999995</v>
          </cell>
          <cell r="E160">
            <v>0</v>
          </cell>
          <cell r="F160">
            <v>0</v>
          </cell>
          <cell r="G160">
            <v>0</v>
          </cell>
          <cell r="H160">
            <v>0</v>
          </cell>
          <cell r="I160">
            <v>6.6736999999999991E-2</v>
          </cell>
          <cell r="J160">
            <v>0</v>
          </cell>
          <cell r="K160">
            <v>0</v>
          </cell>
          <cell r="L160">
            <v>0</v>
          </cell>
        </row>
        <row r="161">
          <cell r="A161" t="str">
            <v>Serbia</v>
          </cell>
          <cell r="B161">
            <v>10.917999999999999</v>
          </cell>
          <cell r="C161">
            <v>0</v>
          </cell>
          <cell r="D161">
            <v>190.58199999999999</v>
          </cell>
          <cell r="E161">
            <v>0</v>
          </cell>
          <cell r="F161">
            <v>34724.464999999997</v>
          </cell>
          <cell r="G161">
            <v>448.61500000000001</v>
          </cell>
          <cell r="H161">
            <v>0</v>
          </cell>
          <cell r="I161">
            <v>0.20150000000000001</v>
          </cell>
          <cell r="J161">
            <v>0</v>
          </cell>
          <cell r="K161">
            <v>34.724464999999995</v>
          </cell>
          <cell r="L161">
            <v>0.44861499999999999</v>
          </cell>
        </row>
        <row r="162">
          <cell r="A162" t="str">
            <v>Singapore</v>
          </cell>
          <cell r="B162">
            <v>0</v>
          </cell>
          <cell r="C162">
            <v>0</v>
          </cell>
          <cell r="D162">
            <v>488.17</v>
          </cell>
          <cell r="E162">
            <v>0</v>
          </cell>
          <cell r="F162">
            <v>0</v>
          </cell>
          <cell r="G162">
            <v>0</v>
          </cell>
          <cell r="H162">
            <v>0</v>
          </cell>
          <cell r="I162">
            <v>0.48816999999999999</v>
          </cell>
          <cell r="J162">
            <v>0</v>
          </cell>
          <cell r="K162">
            <v>0</v>
          </cell>
          <cell r="L162">
            <v>0</v>
          </cell>
        </row>
        <row r="163">
          <cell r="A163" t="str">
            <v>Slovak Republic</v>
          </cell>
          <cell r="B163">
            <v>34</v>
          </cell>
          <cell r="C163">
            <v>2283</v>
          </cell>
          <cell r="D163">
            <v>345</v>
          </cell>
          <cell r="E163">
            <v>0</v>
          </cell>
          <cell r="F163">
            <v>155</v>
          </cell>
          <cell r="G163">
            <v>1441</v>
          </cell>
          <cell r="H163">
            <v>2.2829999999999999</v>
          </cell>
          <cell r="I163">
            <v>0.379</v>
          </cell>
          <cell r="J163">
            <v>0</v>
          </cell>
          <cell r="K163">
            <v>0.155</v>
          </cell>
          <cell r="L163">
            <v>1.4410000000000001</v>
          </cell>
        </row>
        <row r="164">
          <cell r="A164" t="str">
            <v>Slovenia</v>
          </cell>
          <cell r="B164">
            <v>0</v>
          </cell>
          <cell r="C164">
            <v>0</v>
          </cell>
          <cell r="D164">
            <v>5.8310000000000004</v>
          </cell>
          <cell r="E164">
            <v>207.512</v>
          </cell>
          <cell r="F164">
            <v>2461.1660000000002</v>
          </cell>
          <cell r="G164">
            <v>20.934999999999999</v>
          </cell>
          <cell r="H164">
            <v>0</v>
          </cell>
          <cell r="I164">
            <v>5.8310000000000002E-3</v>
          </cell>
          <cell r="J164">
            <v>0.207512</v>
          </cell>
          <cell r="K164">
            <v>2.461166</v>
          </cell>
          <cell r="L164">
            <v>2.0934999999999999E-2</v>
          </cell>
        </row>
        <row r="165">
          <cell r="A165" t="str">
            <v>South Africa</v>
          </cell>
          <cell r="B165">
            <v>2661.4960000000001</v>
          </cell>
          <cell r="C165">
            <v>3447.06</v>
          </cell>
          <cell r="D165">
            <v>160530.58799999999</v>
          </cell>
          <cell r="E165">
            <v>0</v>
          </cell>
          <cell r="F165">
            <v>0</v>
          </cell>
          <cell r="G165">
            <v>0</v>
          </cell>
          <cell r="H165">
            <v>3.44706</v>
          </cell>
          <cell r="I165">
            <v>163.19208399999999</v>
          </cell>
          <cell r="J165">
            <v>0</v>
          </cell>
          <cell r="K165">
            <v>0</v>
          </cell>
          <cell r="L165">
            <v>0</v>
          </cell>
        </row>
        <row r="166">
          <cell r="A166" t="str">
            <v>South Sudan</v>
          </cell>
          <cell r="B166">
            <v>0</v>
          </cell>
          <cell r="C166">
            <v>0</v>
          </cell>
          <cell r="D166">
            <v>0</v>
          </cell>
          <cell r="E166">
            <v>0</v>
          </cell>
          <cell r="F166">
            <v>0</v>
          </cell>
          <cell r="G166">
            <v>0</v>
          </cell>
          <cell r="H166">
            <v>0</v>
          </cell>
          <cell r="I166">
            <v>0</v>
          </cell>
          <cell r="J166">
            <v>0</v>
          </cell>
          <cell r="K166">
            <v>0</v>
          </cell>
          <cell r="L166">
            <v>0</v>
          </cell>
        </row>
        <row r="167">
          <cell r="A167" t="str">
            <v>Spain</v>
          </cell>
          <cell r="B167">
            <v>70.11</v>
          </cell>
          <cell r="C167">
            <v>1683.7619999999999</v>
          </cell>
          <cell r="D167">
            <v>1848.8520000000001</v>
          </cell>
          <cell r="E167">
            <v>0</v>
          </cell>
          <cell r="F167">
            <v>0</v>
          </cell>
          <cell r="G167">
            <v>1548.846</v>
          </cell>
          <cell r="H167">
            <v>1.683762</v>
          </cell>
          <cell r="I167">
            <v>1.9189620000000001</v>
          </cell>
          <cell r="J167">
            <v>0</v>
          </cell>
          <cell r="K167">
            <v>0</v>
          </cell>
          <cell r="L167">
            <v>1.5488459999999999</v>
          </cell>
        </row>
        <row r="168">
          <cell r="A168" t="str">
            <v>Sri Lanka</v>
          </cell>
          <cell r="B168">
            <v>0</v>
          </cell>
          <cell r="C168">
            <v>0</v>
          </cell>
          <cell r="D168">
            <v>833</v>
          </cell>
          <cell r="E168">
            <v>0</v>
          </cell>
          <cell r="F168">
            <v>0</v>
          </cell>
          <cell r="G168">
            <v>0</v>
          </cell>
          <cell r="H168">
            <v>0</v>
          </cell>
          <cell r="I168">
            <v>0.83299999999999996</v>
          </cell>
          <cell r="J168">
            <v>0</v>
          </cell>
          <cell r="K168">
            <v>0</v>
          </cell>
          <cell r="L168">
            <v>0</v>
          </cell>
        </row>
        <row r="169">
          <cell r="A169" t="str">
            <v>Sudan</v>
          </cell>
          <cell r="B169">
            <v>0</v>
          </cell>
          <cell r="C169">
            <v>0</v>
          </cell>
          <cell r="D169">
            <v>0</v>
          </cell>
          <cell r="E169">
            <v>0</v>
          </cell>
          <cell r="F169">
            <v>0</v>
          </cell>
          <cell r="G169">
            <v>0</v>
          </cell>
          <cell r="H169">
            <v>0</v>
          </cell>
          <cell r="I169">
            <v>0</v>
          </cell>
          <cell r="J169">
            <v>0</v>
          </cell>
          <cell r="K169">
            <v>0</v>
          </cell>
          <cell r="L169">
            <v>0</v>
          </cell>
        </row>
        <row r="170">
          <cell r="A170" t="str">
            <v>Suriname</v>
          </cell>
          <cell r="B170">
            <v>0</v>
          </cell>
          <cell r="C170">
            <v>0</v>
          </cell>
          <cell r="D170">
            <v>0</v>
          </cell>
          <cell r="E170">
            <v>0</v>
          </cell>
          <cell r="F170">
            <v>0</v>
          </cell>
          <cell r="G170">
            <v>0</v>
          </cell>
          <cell r="H170">
            <v>0</v>
          </cell>
          <cell r="I170">
            <v>0</v>
          </cell>
          <cell r="J170">
            <v>0</v>
          </cell>
          <cell r="K170">
            <v>0</v>
          </cell>
          <cell r="L170">
            <v>0</v>
          </cell>
        </row>
        <row r="171">
          <cell r="A171" t="str">
            <v>Sweden</v>
          </cell>
          <cell r="B171">
            <v>0</v>
          </cell>
          <cell r="C171">
            <v>1404</v>
          </cell>
          <cell r="D171">
            <v>742</v>
          </cell>
          <cell r="E171">
            <v>0</v>
          </cell>
          <cell r="F171">
            <v>0</v>
          </cell>
          <cell r="G171">
            <v>1172</v>
          </cell>
          <cell r="H171">
            <v>1.4039999999999999</v>
          </cell>
          <cell r="I171">
            <v>0.74199999999999999</v>
          </cell>
          <cell r="J171">
            <v>0</v>
          </cell>
          <cell r="K171">
            <v>0</v>
          </cell>
          <cell r="L171">
            <v>1.1719999999999999</v>
          </cell>
        </row>
        <row r="172">
          <cell r="A172" t="str">
            <v>Switzerland</v>
          </cell>
          <cell r="B172">
            <v>7.5460000000000003</v>
          </cell>
          <cell r="C172">
            <v>0</v>
          </cell>
          <cell r="D172">
            <v>18.448</v>
          </cell>
          <cell r="E172">
            <v>0</v>
          </cell>
          <cell r="F172">
            <v>78.721999999999994</v>
          </cell>
          <cell r="G172">
            <v>3.161</v>
          </cell>
          <cell r="H172">
            <v>0</v>
          </cell>
          <cell r="I172">
            <v>2.5994E-2</v>
          </cell>
          <cell r="J172">
            <v>0</v>
          </cell>
          <cell r="K172">
            <v>7.8722E-2</v>
          </cell>
          <cell r="L172">
            <v>3.1610000000000002E-3</v>
          </cell>
        </row>
        <row r="173">
          <cell r="A173" t="str">
            <v>Syrian Arab Republic</v>
          </cell>
          <cell r="B173">
            <v>0</v>
          </cell>
          <cell r="C173">
            <v>0</v>
          </cell>
          <cell r="D173">
            <v>12.2</v>
          </cell>
          <cell r="E173">
            <v>0</v>
          </cell>
          <cell r="F173">
            <v>0</v>
          </cell>
          <cell r="G173">
            <v>0</v>
          </cell>
          <cell r="H173">
            <v>0</v>
          </cell>
          <cell r="I173">
            <v>1.2199999999999999E-2</v>
          </cell>
          <cell r="J173">
            <v>0</v>
          </cell>
          <cell r="K173">
            <v>0</v>
          </cell>
          <cell r="L173">
            <v>0</v>
          </cell>
        </row>
        <row r="174">
          <cell r="A174" t="str">
            <v>Tajikistan</v>
          </cell>
          <cell r="B174">
            <v>61.991</v>
          </cell>
          <cell r="C174">
            <v>0</v>
          </cell>
          <cell r="D174">
            <v>2143.27</v>
          </cell>
          <cell r="E174">
            <v>0</v>
          </cell>
          <cell r="F174">
            <v>140.58799999999999</v>
          </cell>
          <cell r="G174">
            <v>0</v>
          </cell>
          <cell r="H174">
            <v>0</v>
          </cell>
          <cell r="I174">
            <v>2.2052610000000001</v>
          </cell>
          <cell r="J174">
            <v>0</v>
          </cell>
          <cell r="K174">
            <v>0.14058799999999999</v>
          </cell>
          <cell r="L174">
            <v>0</v>
          </cell>
        </row>
        <row r="175">
          <cell r="A175" t="str">
            <v>Thailand</v>
          </cell>
          <cell r="B175">
            <v>63</v>
          </cell>
          <cell r="C175">
            <v>0</v>
          </cell>
          <cell r="D175">
            <v>19370</v>
          </cell>
          <cell r="E175">
            <v>0</v>
          </cell>
          <cell r="F175">
            <v>12889</v>
          </cell>
          <cell r="G175">
            <v>0</v>
          </cell>
          <cell r="H175">
            <v>0</v>
          </cell>
          <cell r="I175">
            <v>19.433</v>
          </cell>
          <cell r="J175">
            <v>0</v>
          </cell>
          <cell r="K175">
            <v>12.888999999999999</v>
          </cell>
          <cell r="L175">
            <v>0</v>
          </cell>
        </row>
        <row r="176">
          <cell r="A176" t="str">
            <v>Togo</v>
          </cell>
          <cell r="B176">
            <v>0</v>
          </cell>
          <cell r="C176">
            <v>0</v>
          </cell>
          <cell r="D176">
            <v>0</v>
          </cell>
          <cell r="E176">
            <v>0</v>
          </cell>
          <cell r="F176">
            <v>0</v>
          </cell>
          <cell r="G176">
            <v>0</v>
          </cell>
          <cell r="H176">
            <v>0</v>
          </cell>
          <cell r="I176">
            <v>0</v>
          </cell>
          <cell r="J176">
            <v>0</v>
          </cell>
          <cell r="K176">
            <v>0</v>
          </cell>
          <cell r="L176">
            <v>0</v>
          </cell>
        </row>
        <row r="177">
          <cell r="A177" t="str">
            <v>Trinidad and Tobago</v>
          </cell>
          <cell r="B177">
            <v>0</v>
          </cell>
          <cell r="C177">
            <v>0</v>
          </cell>
          <cell r="D177">
            <v>0</v>
          </cell>
          <cell r="E177">
            <v>0</v>
          </cell>
          <cell r="F177">
            <v>0</v>
          </cell>
          <cell r="G177">
            <v>0</v>
          </cell>
          <cell r="H177">
            <v>0</v>
          </cell>
          <cell r="I177">
            <v>0</v>
          </cell>
          <cell r="J177">
            <v>0</v>
          </cell>
          <cell r="K177">
            <v>0</v>
          </cell>
          <cell r="L177">
            <v>0</v>
          </cell>
        </row>
        <row r="178">
          <cell r="A178" t="str">
            <v>Tunisia</v>
          </cell>
          <cell r="B178">
            <v>0</v>
          </cell>
          <cell r="C178">
            <v>0</v>
          </cell>
          <cell r="D178">
            <v>0</v>
          </cell>
          <cell r="E178">
            <v>0</v>
          </cell>
          <cell r="F178">
            <v>0</v>
          </cell>
          <cell r="G178">
            <v>0</v>
          </cell>
          <cell r="H178">
            <v>0</v>
          </cell>
          <cell r="I178">
            <v>0</v>
          </cell>
          <cell r="J178">
            <v>0</v>
          </cell>
          <cell r="K178">
            <v>0</v>
          </cell>
          <cell r="L178">
            <v>0</v>
          </cell>
        </row>
        <row r="179">
          <cell r="A179" t="str">
            <v>Turkmenistan</v>
          </cell>
          <cell r="B179">
            <v>0</v>
          </cell>
          <cell r="C179">
            <v>0</v>
          </cell>
          <cell r="D179">
            <v>0</v>
          </cell>
          <cell r="E179">
            <v>0</v>
          </cell>
          <cell r="F179">
            <v>0</v>
          </cell>
          <cell r="G179">
            <v>0</v>
          </cell>
          <cell r="H179">
            <v>0</v>
          </cell>
          <cell r="I179">
            <v>0</v>
          </cell>
          <cell r="J179">
            <v>0</v>
          </cell>
          <cell r="K179">
            <v>0</v>
          </cell>
          <cell r="L179">
            <v>0</v>
          </cell>
        </row>
        <row r="180">
          <cell r="A180" t="str">
            <v>Uganda</v>
          </cell>
          <cell r="B180">
            <v>0</v>
          </cell>
          <cell r="C180">
            <v>0</v>
          </cell>
          <cell r="D180">
            <v>202.41300000000001</v>
          </cell>
          <cell r="E180">
            <v>0</v>
          </cell>
          <cell r="F180">
            <v>0</v>
          </cell>
          <cell r="G180">
            <v>0</v>
          </cell>
          <cell r="H180">
            <v>0</v>
          </cell>
          <cell r="I180">
            <v>0.20241300000000001</v>
          </cell>
          <cell r="J180">
            <v>0</v>
          </cell>
          <cell r="K180">
            <v>0</v>
          </cell>
          <cell r="L180">
            <v>0</v>
          </cell>
        </row>
        <row r="181">
          <cell r="A181" t="str">
            <v>Ukraine</v>
          </cell>
          <cell r="B181">
            <v>1812.252</v>
          </cell>
          <cell r="C181">
            <v>3969</v>
          </cell>
          <cell r="D181">
            <v>17000</v>
          </cell>
          <cell r="E181">
            <v>0</v>
          </cell>
          <cell r="F181">
            <v>0</v>
          </cell>
          <cell r="G181">
            <v>0</v>
          </cell>
          <cell r="H181">
            <v>3.9689999999999999</v>
          </cell>
          <cell r="I181">
            <v>18.812252000000001</v>
          </cell>
          <cell r="J181">
            <v>0</v>
          </cell>
          <cell r="K181">
            <v>0</v>
          </cell>
          <cell r="L181">
            <v>0</v>
          </cell>
        </row>
        <row r="182">
          <cell r="A182" t="str">
            <v>United Arab Emirates</v>
          </cell>
          <cell r="B182">
            <v>5.8369999999999997</v>
          </cell>
          <cell r="C182">
            <v>272.84699999999998</v>
          </cell>
          <cell r="D182">
            <v>2481.8180000000002</v>
          </cell>
          <cell r="E182">
            <v>0</v>
          </cell>
          <cell r="F182">
            <v>0</v>
          </cell>
          <cell r="G182">
            <v>0</v>
          </cell>
          <cell r="H182">
            <v>0.27284700000000001</v>
          </cell>
          <cell r="I182">
            <v>2.4876550000000002</v>
          </cell>
          <cell r="J182">
            <v>0</v>
          </cell>
          <cell r="K182">
            <v>0</v>
          </cell>
          <cell r="L182">
            <v>0</v>
          </cell>
        </row>
        <row r="183">
          <cell r="A183" t="str">
            <v>United Kingdom</v>
          </cell>
          <cell r="B183">
            <v>0</v>
          </cell>
          <cell r="C183">
            <v>373.05099999999999</v>
          </cell>
          <cell r="D183">
            <v>1578.866</v>
          </cell>
          <cell r="E183">
            <v>0</v>
          </cell>
          <cell r="F183">
            <v>0</v>
          </cell>
          <cell r="G183">
            <v>1631.9369999999999</v>
          </cell>
          <cell r="H183">
            <v>0.37305099999999997</v>
          </cell>
          <cell r="I183">
            <v>1.5788659999999999</v>
          </cell>
          <cell r="J183">
            <v>0</v>
          </cell>
          <cell r="K183">
            <v>0</v>
          </cell>
          <cell r="L183">
            <v>1.631937</v>
          </cell>
        </row>
        <row r="184">
          <cell r="A184" t="str">
            <v>United Republic of Tanzania</v>
          </cell>
          <cell r="B184">
            <v>0</v>
          </cell>
          <cell r="C184">
            <v>0</v>
          </cell>
          <cell r="D184">
            <v>860.25</v>
          </cell>
          <cell r="E184">
            <v>0</v>
          </cell>
          <cell r="F184">
            <v>0</v>
          </cell>
          <cell r="G184">
            <v>0</v>
          </cell>
          <cell r="H184">
            <v>0</v>
          </cell>
          <cell r="I184">
            <v>0.86024999999999996</v>
          </cell>
          <cell r="J184">
            <v>0</v>
          </cell>
          <cell r="K184">
            <v>0</v>
          </cell>
          <cell r="L184">
            <v>0</v>
          </cell>
        </row>
        <row r="185">
          <cell r="A185" t="str">
            <v>United States</v>
          </cell>
          <cell r="B185">
            <v>1642.325</v>
          </cell>
          <cell r="C185">
            <v>13631.291999999999</v>
          </cell>
          <cell r="D185">
            <v>116077.484</v>
          </cell>
          <cell r="E185">
            <v>209768.413</v>
          </cell>
          <cell r="F185">
            <v>31692.615000000002</v>
          </cell>
          <cell r="G185">
            <v>8448.2340000000004</v>
          </cell>
          <cell r="H185">
            <v>13.631292</v>
          </cell>
          <cell r="I185">
            <v>117.719809</v>
          </cell>
          <cell r="J185">
            <v>209.76841300000001</v>
          </cell>
          <cell r="K185">
            <v>31.692615</v>
          </cell>
          <cell r="L185">
            <v>8.4482340000000011</v>
          </cell>
        </row>
        <row r="186">
          <cell r="A186" t="str">
            <v>Uruguay</v>
          </cell>
          <cell r="B186">
            <v>0</v>
          </cell>
          <cell r="C186">
            <v>0</v>
          </cell>
          <cell r="D186">
            <v>5.5</v>
          </cell>
          <cell r="E186">
            <v>0</v>
          </cell>
          <cell r="F186">
            <v>0</v>
          </cell>
          <cell r="G186">
            <v>0</v>
          </cell>
          <cell r="H186">
            <v>0</v>
          </cell>
          <cell r="I186">
            <v>5.4999999999999997E-3</v>
          </cell>
          <cell r="J186">
            <v>0</v>
          </cell>
          <cell r="K186">
            <v>0</v>
          </cell>
          <cell r="L186">
            <v>0</v>
          </cell>
        </row>
        <row r="187">
          <cell r="A187" t="str">
            <v>Uzbekistan</v>
          </cell>
          <cell r="B187">
            <v>0</v>
          </cell>
          <cell r="C187">
            <v>0</v>
          </cell>
          <cell r="D187">
            <v>2055.1619999999998</v>
          </cell>
          <cell r="E187">
            <v>0</v>
          </cell>
          <cell r="F187">
            <v>7448.4629999999997</v>
          </cell>
          <cell r="G187">
            <v>0</v>
          </cell>
          <cell r="H187">
            <v>0</v>
          </cell>
          <cell r="I187">
            <v>2.0551619999999997</v>
          </cell>
          <cell r="J187">
            <v>0</v>
          </cell>
          <cell r="K187">
            <v>7.4484629999999994</v>
          </cell>
          <cell r="L187">
            <v>0</v>
          </cell>
        </row>
        <row r="188">
          <cell r="A188" t="str">
            <v>Viet Nam</v>
          </cell>
          <cell r="B188">
            <v>53096.627999999997</v>
          </cell>
          <cell r="C188">
            <v>7671.0879999999997</v>
          </cell>
          <cell r="D188">
            <v>18715.522000000001</v>
          </cell>
          <cell r="E188">
            <v>19378.228999999999</v>
          </cell>
          <cell r="F188">
            <v>0</v>
          </cell>
          <cell r="G188">
            <v>0</v>
          </cell>
          <cell r="H188">
            <v>7.6710880000000001</v>
          </cell>
          <cell r="I188">
            <v>71.812149999999988</v>
          </cell>
          <cell r="J188">
            <v>19.378229000000001</v>
          </cell>
          <cell r="K188">
            <v>0</v>
          </cell>
          <cell r="L188">
            <v>0</v>
          </cell>
        </row>
        <row r="189">
          <cell r="A189" t="str">
            <v>World</v>
          </cell>
          <cell r="B189">
            <v>108019.83100000001</v>
          </cell>
          <cell r="C189">
            <v>1015119.634</v>
          </cell>
          <cell r="D189">
            <v>6435659.1500000004</v>
          </cell>
          <cell r="E189">
            <v>658680.72400000005</v>
          </cell>
          <cell r="F189">
            <v>592087.81299999997</v>
          </cell>
          <cell r="G189">
            <v>0</v>
          </cell>
          <cell r="H189">
            <v>1015.1196339999999</v>
          </cell>
          <cell r="I189">
            <v>6543.6789810000009</v>
          </cell>
          <cell r="J189">
            <v>658.68072400000005</v>
          </cell>
          <cell r="K189">
            <v>592.08781299999998</v>
          </cell>
          <cell r="L189">
            <v>0</v>
          </cell>
        </row>
        <row r="190">
          <cell r="A190" t="str">
            <v>World aviation bunkers</v>
          </cell>
          <cell r="B190">
            <v>0</v>
          </cell>
          <cell r="C190">
            <v>0</v>
          </cell>
          <cell r="D190">
            <v>0</v>
          </cell>
          <cell r="E190">
            <v>0</v>
          </cell>
          <cell r="F190">
            <v>0</v>
          </cell>
          <cell r="G190">
            <v>0</v>
          </cell>
          <cell r="H190">
            <v>0</v>
          </cell>
          <cell r="I190">
            <v>0</v>
          </cell>
          <cell r="J190">
            <v>0</v>
          </cell>
          <cell r="K190">
            <v>0</v>
          </cell>
          <cell r="L190">
            <v>0</v>
          </cell>
        </row>
        <row r="191">
          <cell r="A191" t="str">
            <v>World marine bunkers</v>
          </cell>
          <cell r="B191">
            <v>0</v>
          </cell>
          <cell r="C191">
            <v>0</v>
          </cell>
          <cell r="D191">
            <v>0</v>
          </cell>
          <cell r="E191">
            <v>0</v>
          </cell>
          <cell r="F191">
            <v>0</v>
          </cell>
          <cell r="G191">
            <v>0</v>
          </cell>
          <cell r="H191">
            <v>0</v>
          </cell>
          <cell r="I191">
            <v>0</v>
          </cell>
          <cell r="J191">
            <v>0</v>
          </cell>
          <cell r="K191">
            <v>0</v>
          </cell>
          <cell r="L191">
            <v>0</v>
          </cell>
        </row>
        <row r="192">
          <cell r="A192" t="str">
            <v>Yemen</v>
          </cell>
          <cell r="B192">
            <v>0</v>
          </cell>
          <cell r="C192">
            <v>0</v>
          </cell>
          <cell r="D192">
            <v>376.12799999999999</v>
          </cell>
          <cell r="E192">
            <v>0</v>
          </cell>
          <cell r="F192">
            <v>0</v>
          </cell>
          <cell r="G192">
            <v>0</v>
          </cell>
          <cell r="H192">
            <v>0</v>
          </cell>
          <cell r="I192">
            <v>0.37612799999999996</v>
          </cell>
          <cell r="J192">
            <v>0</v>
          </cell>
          <cell r="K192">
            <v>0</v>
          </cell>
          <cell r="L192">
            <v>0</v>
          </cell>
        </row>
        <row r="193">
          <cell r="A193" t="str">
            <v>Zambia</v>
          </cell>
          <cell r="B193">
            <v>0</v>
          </cell>
          <cell r="C193">
            <v>0</v>
          </cell>
          <cell r="D193">
            <v>2083.0129999999999</v>
          </cell>
          <cell r="E193">
            <v>0</v>
          </cell>
          <cell r="F193">
            <v>0</v>
          </cell>
          <cell r="G193">
            <v>0</v>
          </cell>
          <cell r="H193">
            <v>0</v>
          </cell>
          <cell r="I193">
            <v>2.0830129999999998</v>
          </cell>
          <cell r="J193">
            <v>0</v>
          </cell>
          <cell r="K193">
            <v>0</v>
          </cell>
          <cell r="L193">
            <v>0</v>
          </cell>
        </row>
        <row r="194">
          <cell r="A194" t="str">
            <v>Zimbabwe</v>
          </cell>
          <cell r="B194">
            <v>0</v>
          </cell>
          <cell r="C194">
            <v>1248.55</v>
          </cell>
          <cell r="D194">
            <v>3957.6280000000002</v>
          </cell>
          <cell r="E194">
            <v>0</v>
          </cell>
          <cell r="F194">
            <v>0</v>
          </cell>
          <cell r="G194">
            <v>0</v>
          </cell>
          <cell r="H194">
            <v>1.24855</v>
          </cell>
          <cell r="I194">
            <v>3.9576280000000001</v>
          </cell>
          <cell r="J194">
            <v>0</v>
          </cell>
          <cell r="K194">
            <v>0</v>
          </cell>
          <cell r="L194">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L55"/>
  <sheetViews>
    <sheetView zoomScale="115" zoomScaleNormal="115" zoomScaleSheetLayoutView="100" workbookViewId="0">
      <selection activeCell="F9" sqref="F9"/>
    </sheetView>
  </sheetViews>
  <sheetFormatPr defaultRowHeight="12.75"/>
  <cols>
    <col min="1" max="1" width="20.7109375" style="52" customWidth="1"/>
    <col min="2" max="2" width="9.85546875" style="56" customWidth="1"/>
    <col min="3" max="3" width="9.5703125" style="56" customWidth="1"/>
    <col min="4" max="4" width="7.85546875" style="58" customWidth="1"/>
    <col min="5" max="5" width="7.7109375" style="56" customWidth="1"/>
    <col min="6" max="6" width="7.28515625" style="56" customWidth="1"/>
    <col min="7" max="7" width="29.7109375" style="52" customWidth="1"/>
    <col min="8" max="8" width="10.7109375" style="52" customWidth="1"/>
    <col min="9" max="16384" width="9.140625" style="52"/>
  </cols>
  <sheetData>
    <row r="1" spans="1:12" ht="16.5">
      <c r="A1" s="181" t="s">
        <v>227</v>
      </c>
      <c r="B1" s="181"/>
      <c r="C1" s="181"/>
      <c r="D1" s="181"/>
      <c r="E1" s="181"/>
      <c r="F1" s="181"/>
      <c r="G1" s="181"/>
    </row>
    <row r="2" spans="1:12" ht="16.5" customHeight="1">
      <c r="A2" s="182" t="s">
        <v>190</v>
      </c>
      <c r="B2" s="182"/>
      <c r="C2" s="182"/>
      <c r="D2" s="182"/>
      <c r="E2" s="182"/>
      <c r="F2" s="182"/>
      <c r="G2" s="182"/>
    </row>
    <row r="3" spans="1:12" ht="63.75">
      <c r="A3" s="178" t="s">
        <v>8</v>
      </c>
      <c r="B3" s="179" t="s">
        <v>189</v>
      </c>
      <c r="C3" s="179" t="s">
        <v>188</v>
      </c>
      <c r="D3" s="180" t="s">
        <v>3</v>
      </c>
      <c r="E3" s="179" t="s">
        <v>187</v>
      </c>
      <c r="F3" s="179" t="s">
        <v>186</v>
      </c>
      <c r="G3" s="180" t="s">
        <v>36</v>
      </c>
    </row>
    <row r="4" spans="1:12" s="53" customFormat="1" ht="15" customHeight="1">
      <c r="A4" s="168" t="s">
        <v>9</v>
      </c>
      <c r="B4" s="86" t="s">
        <v>10</v>
      </c>
      <c r="C4" s="86" t="s">
        <v>11</v>
      </c>
      <c r="D4" s="87" t="s">
        <v>12</v>
      </c>
      <c r="E4" s="86" t="s">
        <v>13</v>
      </c>
      <c r="F4" s="87" t="s">
        <v>14</v>
      </c>
      <c r="G4" s="87" t="s">
        <v>15</v>
      </c>
    </row>
    <row r="5" spans="1:12" ht="14.25" customHeight="1">
      <c r="A5" s="169" t="s">
        <v>26</v>
      </c>
      <c r="B5" s="170">
        <v>4346</v>
      </c>
      <c r="C5" s="170">
        <v>2236</v>
      </c>
      <c r="D5" s="171">
        <v>6582</v>
      </c>
      <c r="E5" s="172">
        <v>6.1278754091767312E-3</v>
      </c>
      <c r="F5" s="173">
        <v>166.42117460920855</v>
      </c>
      <c r="G5" s="152" t="s">
        <v>143</v>
      </c>
      <c r="I5" s="120"/>
      <c r="J5" s="120"/>
      <c r="K5" s="120"/>
      <c r="L5" s="120"/>
    </row>
    <row r="6" spans="1:12" ht="14.25" customHeight="1">
      <c r="A6" s="169" t="s">
        <v>38</v>
      </c>
      <c r="B6" s="170">
        <v>1160</v>
      </c>
      <c r="C6" s="170">
        <v>51</v>
      </c>
      <c r="D6" s="171">
        <v>1211</v>
      </c>
      <c r="E6" s="172">
        <v>1.1274471468418446E-3</v>
      </c>
      <c r="F6" s="173">
        <v>184.99943253123462</v>
      </c>
      <c r="G6" s="152" t="s">
        <v>275</v>
      </c>
      <c r="I6" s="120"/>
      <c r="J6" s="120"/>
      <c r="K6" s="120"/>
      <c r="L6" s="120"/>
    </row>
    <row r="7" spans="1:12" ht="14.25" customHeight="1">
      <c r="A7" s="169" t="s">
        <v>37</v>
      </c>
      <c r="B7" s="170">
        <v>218938</v>
      </c>
      <c r="C7" s="170">
        <v>30003</v>
      </c>
      <c r="D7" s="171">
        <v>248941</v>
      </c>
      <c r="E7" s="172">
        <v>0.23176533458460416</v>
      </c>
      <c r="F7" s="173">
        <v>513.58656592211571</v>
      </c>
      <c r="G7" s="152"/>
      <c r="I7" s="120"/>
      <c r="J7" s="120"/>
      <c r="K7" s="120"/>
      <c r="L7" s="120"/>
    </row>
    <row r="8" spans="1:12" ht="14.25" customHeight="1">
      <c r="A8" s="174" t="s">
        <v>39</v>
      </c>
      <c r="B8" s="88">
        <v>224444</v>
      </c>
      <c r="C8" s="88">
        <v>32290</v>
      </c>
      <c r="D8" s="88">
        <v>256734</v>
      </c>
      <c r="E8" s="89">
        <v>0.23902065714062273</v>
      </c>
      <c r="F8" s="90">
        <v>483.66722248484115</v>
      </c>
      <c r="G8" s="186" t="s">
        <v>228</v>
      </c>
      <c r="I8" s="120"/>
      <c r="J8" s="120"/>
      <c r="K8" s="120"/>
      <c r="L8" s="120"/>
    </row>
    <row r="9" spans="1:12" ht="14.25" customHeight="1">
      <c r="A9" s="169" t="s">
        <v>28</v>
      </c>
      <c r="B9" s="170">
        <v>1547</v>
      </c>
      <c r="C9" s="170">
        <v>5049</v>
      </c>
      <c r="D9" s="171">
        <v>6596</v>
      </c>
      <c r="E9" s="172">
        <v>6.1409094802384861E-3</v>
      </c>
      <c r="F9" s="173">
        <v>1396.4599866366657</v>
      </c>
      <c r="G9" s="186"/>
      <c r="I9" s="120"/>
      <c r="J9" s="120"/>
      <c r="K9" s="120"/>
      <c r="L9" s="120"/>
    </row>
    <row r="10" spans="1:12" ht="14.25" customHeight="1">
      <c r="A10" s="169" t="s">
        <v>30</v>
      </c>
      <c r="B10" s="170">
        <v>4554</v>
      </c>
      <c r="C10" s="170">
        <v>0</v>
      </c>
      <c r="D10" s="171">
        <v>4554</v>
      </c>
      <c r="E10" s="172">
        <v>4.2397971153738728E-3</v>
      </c>
      <c r="F10" s="173">
        <v>89.989913446760653</v>
      </c>
      <c r="G10" s="186"/>
      <c r="I10" s="120"/>
      <c r="J10" s="120"/>
      <c r="K10" s="120"/>
      <c r="L10" s="120"/>
    </row>
    <row r="11" spans="1:12" ht="14.25" customHeight="1">
      <c r="A11" s="169" t="s">
        <v>41</v>
      </c>
      <c r="B11" s="170">
        <v>731</v>
      </c>
      <c r="C11" s="170">
        <v>0</v>
      </c>
      <c r="D11" s="171">
        <v>731</v>
      </c>
      <c r="E11" s="172">
        <v>6.8056471043880136E-4</v>
      </c>
      <c r="F11" s="173">
        <v>1049.348700047799</v>
      </c>
      <c r="G11" s="186"/>
      <c r="I11" s="120"/>
      <c r="J11" s="120"/>
      <c r="K11" s="120"/>
      <c r="L11" s="120"/>
    </row>
    <row r="12" spans="1:12" ht="14.25" customHeight="1">
      <c r="A12" s="169" t="s">
        <v>42</v>
      </c>
      <c r="B12" s="170">
        <v>1784</v>
      </c>
      <c r="C12" s="170">
        <v>24</v>
      </c>
      <c r="D12" s="171">
        <v>1808</v>
      </c>
      <c r="E12" s="172">
        <v>1.6832571771181297E-3</v>
      </c>
      <c r="F12" s="173">
        <v>1763.7450102300343</v>
      </c>
      <c r="G12" s="186"/>
      <c r="I12" s="120"/>
      <c r="J12" s="120"/>
      <c r="K12" s="120"/>
      <c r="L12" s="120"/>
    </row>
    <row r="13" spans="1:12" ht="13.7" customHeight="1">
      <c r="A13" s="174" t="s">
        <v>43</v>
      </c>
      <c r="B13" s="88">
        <v>8616</v>
      </c>
      <c r="C13" s="88">
        <v>5073</v>
      </c>
      <c r="D13" s="88">
        <v>13689</v>
      </c>
      <c r="E13" s="89">
        <v>1.2744528483169291E-2</v>
      </c>
      <c r="F13" s="90">
        <v>239.94422822849987</v>
      </c>
      <c r="G13" s="186"/>
      <c r="I13" s="120"/>
      <c r="J13" s="120"/>
      <c r="K13" s="120"/>
      <c r="L13" s="120"/>
    </row>
    <row r="14" spans="1:12" ht="13.7" customHeight="1">
      <c r="A14" s="169" t="s">
        <v>44</v>
      </c>
      <c r="B14" s="170">
        <v>191.99999999999997</v>
      </c>
      <c r="C14" s="170">
        <v>2174</v>
      </c>
      <c r="D14" s="171">
        <v>2366</v>
      </c>
      <c r="E14" s="172">
        <v>2.2027580094366676E-3</v>
      </c>
      <c r="F14" s="173">
        <v>192.44974368262189</v>
      </c>
      <c r="G14" s="186"/>
      <c r="I14" s="120"/>
      <c r="J14" s="120"/>
      <c r="K14" s="120"/>
      <c r="L14" s="120"/>
    </row>
    <row r="15" spans="1:12" ht="13.7" customHeight="1">
      <c r="A15" s="169" t="s">
        <v>45</v>
      </c>
      <c r="B15" s="170">
        <v>1081</v>
      </c>
      <c r="C15" s="170">
        <v>2514.0000000000005</v>
      </c>
      <c r="D15" s="171">
        <v>3595.0000000000005</v>
      </c>
      <c r="E15" s="172">
        <v>3.3469632476436266E-3</v>
      </c>
      <c r="F15" s="173">
        <v>113.33445088520402</v>
      </c>
      <c r="G15" s="186"/>
      <c r="I15" s="120"/>
      <c r="J15" s="120"/>
      <c r="K15" s="120"/>
      <c r="L15" s="120"/>
    </row>
    <row r="16" spans="1:12" ht="13.7" customHeight="1">
      <c r="A16" s="169" t="s">
        <v>22</v>
      </c>
      <c r="B16" s="170">
        <v>0</v>
      </c>
      <c r="C16" s="170">
        <v>35900</v>
      </c>
      <c r="D16" s="171">
        <v>35900</v>
      </c>
      <c r="E16" s="172">
        <v>3.3423082222644278E-2</v>
      </c>
      <c r="F16" s="173">
        <v>334.26443202979516</v>
      </c>
      <c r="G16" s="186"/>
      <c r="I16" s="120"/>
      <c r="J16" s="120"/>
      <c r="K16" s="120"/>
      <c r="L16" s="120"/>
    </row>
    <row r="17" spans="1:12" ht="13.7" customHeight="1">
      <c r="A17" s="169" t="s">
        <v>23</v>
      </c>
      <c r="B17" s="170">
        <v>0</v>
      </c>
      <c r="C17" s="170">
        <v>2876</v>
      </c>
      <c r="D17" s="171">
        <v>2876</v>
      </c>
      <c r="E17" s="172">
        <v>2.6775705981149011E-3</v>
      </c>
      <c r="F17" s="173">
        <v>205.45479663835584</v>
      </c>
      <c r="G17" s="186"/>
      <c r="I17" s="120"/>
      <c r="J17" s="120"/>
      <c r="K17" s="120"/>
      <c r="L17" s="120"/>
    </row>
    <row r="18" spans="1:12" ht="13.7" customHeight="1">
      <c r="A18" s="169" t="s">
        <v>46</v>
      </c>
      <c r="B18" s="170">
        <v>276</v>
      </c>
      <c r="C18" s="170">
        <v>2633</v>
      </c>
      <c r="D18" s="171">
        <v>2909</v>
      </c>
      <c r="E18" s="172">
        <v>2.7082937656176102E-3</v>
      </c>
      <c r="F18" s="173">
        <v>474.9410348569283</v>
      </c>
      <c r="G18" s="186"/>
      <c r="I18" s="120"/>
      <c r="J18" s="120"/>
      <c r="K18" s="120"/>
      <c r="L18" s="120"/>
    </row>
    <row r="19" spans="1:12" ht="13.7" customHeight="1">
      <c r="A19" s="169" t="s">
        <v>24</v>
      </c>
      <c r="B19" s="170">
        <v>22530</v>
      </c>
      <c r="C19" s="170">
        <v>5864.9999999999991</v>
      </c>
      <c r="D19" s="171">
        <v>28395</v>
      </c>
      <c r="E19" s="172">
        <v>2.6435889128467529E-2</v>
      </c>
      <c r="F19" s="173">
        <v>281.9837806742766</v>
      </c>
      <c r="G19" s="186"/>
      <c r="I19" s="120"/>
      <c r="J19" s="120"/>
      <c r="K19" s="120"/>
      <c r="L19" s="120"/>
    </row>
    <row r="20" spans="1:12" ht="13.7" customHeight="1">
      <c r="A20" s="169" t="s">
        <v>47</v>
      </c>
      <c r="B20" s="170">
        <v>10.999999999999998</v>
      </c>
      <c r="C20" s="170">
        <v>280</v>
      </c>
      <c r="D20" s="171">
        <v>291</v>
      </c>
      <c r="E20" s="172">
        <v>2.7092247706934496E-4</v>
      </c>
      <c r="F20" s="173">
        <v>19.398021702256894</v>
      </c>
      <c r="G20" s="186"/>
      <c r="I20" s="120"/>
      <c r="J20" s="120"/>
      <c r="K20" s="120"/>
      <c r="L20" s="120"/>
    </row>
    <row r="21" spans="1:12" ht="13.7" customHeight="1">
      <c r="A21" s="169" t="s">
        <v>118</v>
      </c>
      <c r="B21" s="170">
        <v>402</v>
      </c>
      <c r="C21" s="170">
        <v>7111.9999999999991</v>
      </c>
      <c r="D21" s="171">
        <v>7513.9999999999991</v>
      </c>
      <c r="E21" s="172">
        <v>6.9955721398593058E-3</v>
      </c>
      <c r="F21" s="173">
        <v>188.86889582473125</v>
      </c>
      <c r="G21" s="186"/>
      <c r="I21" s="120"/>
      <c r="J21" s="120"/>
      <c r="K21" s="120"/>
      <c r="L21" s="120"/>
    </row>
    <row r="22" spans="1:12" ht="13.7" customHeight="1">
      <c r="A22" s="169" t="s">
        <v>49</v>
      </c>
      <c r="B22" s="170">
        <v>868.00000000000011</v>
      </c>
      <c r="C22" s="170">
        <v>319</v>
      </c>
      <c r="D22" s="171">
        <v>1187</v>
      </c>
      <c r="E22" s="172">
        <v>1.1051030250216925E-3</v>
      </c>
      <c r="F22" s="173">
        <v>282.46942666925054</v>
      </c>
      <c r="G22" s="186"/>
      <c r="I22" s="120"/>
      <c r="J22" s="120"/>
      <c r="K22" s="120"/>
      <c r="L22" s="120"/>
    </row>
    <row r="23" spans="1:12" ht="13.7" customHeight="1">
      <c r="A23" s="169" t="s">
        <v>25</v>
      </c>
      <c r="B23" s="170">
        <v>550</v>
      </c>
      <c r="C23" s="170">
        <v>10975</v>
      </c>
      <c r="D23" s="171">
        <v>11525</v>
      </c>
      <c r="E23" s="172">
        <v>1.0729833499052236E-2</v>
      </c>
      <c r="F23" s="173">
        <v>167.97703038009095</v>
      </c>
      <c r="G23" s="186"/>
      <c r="I23" s="120"/>
      <c r="J23" s="120"/>
      <c r="K23" s="120"/>
      <c r="L23" s="120"/>
    </row>
    <row r="24" spans="1:12" ht="13.7" customHeight="1">
      <c r="A24" s="169" t="s">
        <v>29</v>
      </c>
      <c r="B24" s="170">
        <v>32039</v>
      </c>
      <c r="C24" s="170">
        <v>2336</v>
      </c>
      <c r="D24" s="171">
        <v>34375</v>
      </c>
      <c r="E24" s="172">
        <v>3.2003299481988774E-2</v>
      </c>
      <c r="F24" s="173">
        <v>1428.6640249471363</v>
      </c>
      <c r="G24" s="186"/>
      <c r="I24" s="120"/>
      <c r="J24" s="120"/>
      <c r="K24" s="120"/>
      <c r="L24" s="120"/>
    </row>
    <row r="25" spans="1:12" ht="14.25" customHeight="1">
      <c r="A25" s="169" t="s">
        <v>50</v>
      </c>
      <c r="B25" s="170">
        <v>25.999999999999996</v>
      </c>
      <c r="C25" s="170">
        <v>0</v>
      </c>
      <c r="D25" s="171">
        <v>25.999999999999996</v>
      </c>
      <c r="E25" s="172">
        <v>2.4206131971831499E-5</v>
      </c>
      <c r="F25" s="173">
        <v>15.538250990563498</v>
      </c>
      <c r="G25" s="175"/>
      <c r="I25" s="120"/>
      <c r="J25" s="120"/>
      <c r="K25" s="120"/>
      <c r="L25" s="120"/>
    </row>
    <row r="26" spans="1:12" ht="14.25" customHeight="1">
      <c r="A26" s="169" t="s">
        <v>0</v>
      </c>
      <c r="B26" s="170">
        <v>1109</v>
      </c>
      <c r="C26" s="170">
        <v>5172</v>
      </c>
      <c r="D26" s="171">
        <v>6281</v>
      </c>
      <c r="E26" s="172">
        <v>5.8476428813489887E-3</v>
      </c>
      <c r="F26" s="173">
        <v>188.58018727511967</v>
      </c>
      <c r="G26" s="187" t="s">
        <v>229</v>
      </c>
      <c r="I26" s="120"/>
      <c r="J26" s="120"/>
      <c r="K26" s="120"/>
      <c r="L26" s="120"/>
    </row>
    <row r="27" spans="1:12" ht="14.25" customHeight="1">
      <c r="A27" s="174" t="s">
        <v>146</v>
      </c>
      <c r="B27" s="88">
        <v>59084</v>
      </c>
      <c r="C27" s="88">
        <v>78156</v>
      </c>
      <c r="D27" s="88">
        <v>137240</v>
      </c>
      <c r="E27" s="89">
        <v>0.1277711366082368</v>
      </c>
      <c r="F27" s="90">
        <v>299.07965293451173</v>
      </c>
      <c r="G27" s="187"/>
      <c r="I27" s="120"/>
      <c r="J27" s="120"/>
      <c r="K27" s="120"/>
      <c r="L27" s="120"/>
    </row>
    <row r="28" spans="1:12" ht="14.25" customHeight="1">
      <c r="A28" s="169" t="s">
        <v>32</v>
      </c>
      <c r="B28" s="170">
        <v>25605</v>
      </c>
      <c r="C28" s="170">
        <v>0</v>
      </c>
      <c r="D28" s="171">
        <v>25605</v>
      </c>
      <c r="E28" s="172">
        <v>2.3838384966874838E-2</v>
      </c>
      <c r="F28" s="173">
        <v>226.2429445424246</v>
      </c>
      <c r="G28" s="187"/>
      <c r="I28" s="120"/>
      <c r="J28" s="120"/>
      <c r="K28" s="120"/>
      <c r="L28" s="120"/>
    </row>
    <row r="29" spans="1:12" ht="14.25" customHeight="1">
      <c r="A29" s="169" t="s">
        <v>48</v>
      </c>
      <c r="B29" s="170">
        <v>71719</v>
      </c>
      <c r="C29" s="170">
        <v>90446.999999999985</v>
      </c>
      <c r="D29" s="171">
        <v>162166</v>
      </c>
      <c r="E29" s="172">
        <v>0.15097736912861648</v>
      </c>
      <c r="F29" s="173">
        <v>407.14536781320612</v>
      </c>
      <c r="G29" s="187"/>
      <c r="I29" s="120"/>
      <c r="J29" s="120"/>
      <c r="K29" s="120"/>
      <c r="L29" s="120"/>
    </row>
    <row r="30" spans="1:12" ht="14.25" customHeight="1">
      <c r="A30" s="169" t="s">
        <v>85</v>
      </c>
      <c r="B30" s="170">
        <v>1375.0000000000002</v>
      </c>
      <c r="C30" s="170">
        <v>0</v>
      </c>
      <c r="D30" s="171">
        <v>1375.0000000000002</v>
      </c>
      <c r="E30" s="172">
        <v>1.2801319792795512E-3</v>
      </c>
      <c r="F30" s="173">
        <v>332.68400673778274</v>
      </c>
      <c r="G30" s="187"/>
      <c r="I30" s="120"/>
      <c r="J30" s="120"/>
      <c r="K30" s="120"/>
      <c r="L30" s="120"/>
    </row>
    <row r="31" spans="1:12" ht="14.25" customHeight="1">
      <c r="A31" s="169" t="s">
        <v>147</v>
      </c>
      <c r="B31" s="170">
        <v>1509</v>
      </c>
      <c r="C31" s="170">
        <v>0</v>
      </c>
      <c r="D31" s="171">
        <v>1509</v>
      </c>
      <c r="E31" s="172">
        <v>1.4048866594420673E-3</v>
      </c>
      <c r="F31" s="173">
        <v>336.19998217627659</v>
      </c>
      <c r="G31" s="187"/>
      <c r="I31" s="120"/>
      <c r="J31" s="120"/>
      <c r="K31" s="120"/>
      <c r="L31" s="120"/>
    </row>
    <row r="32" spans="1:12" ht="14.25" customHeight="1">
      <c r="A32" s="174" t="s">
        <v>148</v>
      </c>
      <c r="B32" s="88">
        <v>100208</v>
      </c>
      <c r="C32" s="88">
        <v>90446.999999999985</v>
      </c>
      <c r="D32" s="88">
        <v>190655</v>
      </c>
      <c r="E32" s="89">
        <v>0.17750077273421294</v>
      </c>
      <c r="F32" s="90">
        <v>366.57637811610056</v>
      </c>
      <c r="G32" s="187"/>
      <c r="I32" s="120"/>
      <c r="J32" s="120"/>
      <c r="K32" s="120"/>
      <c r="L32" s="120"/>
    </row>
    <row r="33" spans="1:12" ht="14.25" customHeight="1">
      <c r="A33" s="169" t="s">
        <v>4</v>
      </c>
      <c r="B33" s="170">
        <v>9893</v>
      </c>
      <c r="C33" s="170">
        <v>0</v>
      </c>
      <c r="D33" s="171">
        <v>9893</v>
      </c>
      <c r="E33" s="172">
        <v>9.21043321528189E-3</v>
      </c>
      <c r="F33" s="173">
        <v>39.836631528808347</v>
      </c>
      <c r="G33" s="176"/>
      <c r="I33" s="120"/>
      <c r="J33" s="120"/>
      <c r="K33" s="120"/>
      <c r="L33" s="120"/>
    </row>
    <row r="34" spans="1:12" ht="12.6" customHeight="1">
      <c r="A34" s="169" t="s">
        <v>51</v>
      </c>
      <c r="B34" s="170">
        <v>501.99999999999994</v>
      </c>
      <c r="C34" s="170">
        <v>0</v>
      </c>
      <c r="D34" s="171">
        <v>501.99999999999994</v>
      </c>
      <c r="E34" s="172">
        <v>4.6736454807151602E-4</v>
      </c>
      <c r="F34" s="173">
        <v>153.04587202124412</v>
      </c>
      <c r="G34" s="186" t="s">
        <v>230</v>
      </c>
      <c r="I34" s="120"/>
      <c r="J34" s="120"/>
      <c r="K34" s="120"/>
      <c r="L34" s="120"/>
    </row>
    <row r="35" spans="1:12" ht="12.6" customHeight="1">
      <c r="A35" s="169" t="s">
        <v>52</v>
      </c>
      <c r="B35" s="170">
        <v>4376</v>
      </c>
      <c r="C35" s="170">
        <v>66</v>
      </c>
      <c r="D35" s="171">
        <v>4442</v>
      </c>
      <c r="E35" s="172">
        <v>4.1355245468798294E-3</v>
      </c>
      <c r="F35" s="173">
        <v>280.37332026228182</v>
      </c>
      <c r="G35" s="186"/>
      <c r="I35" s="120"/>
      <c r="J35" s="120"/>
      <c r="K35" s="120"/>
      <c r="L35" s="120"/>
    </row>
    <row r="36" spans="1:12" ht="12.6" customHeight="1">
      <c r="A36" s="169" t="s">
        <v>53</v>
      </c>
      <c r="B36" s="170">
        <v>1203</v>
      </c>
      <c r="C36" s="170">
        <v>0</v>
      </c>
      <c r="D36" s="171">
        <v>1203</v>
      </c>
      <c r="E36" s="172">
        <v>1.1199991062351272E-3</v>
      </c>
      <c r="F36" s="173">
        <v>703.20405017474889</v>
      </c>
      <c r="G36" s="186"/>
      <c r="I36" s="120"/>
      <c r="J36" s="120"/>
      <c r="K36" s="120"/>
      <c r="L36" s="120"/>
    </row>
    <row r="37" spans="1:12" ht="12.6" customHeight="1">
      <c r="A37" s="174" t="s">
        <v>95</v>
      </c>
      <c r="B37" s="88">
        <v>15974</v>
      </c>
      <c r="C37" s="88">
        <v>66</v>
      </c>
      <c r="D37" s="88">
        <v>16040</v>
      </c>
      <c r="E37" s="89">
        <v>1.4933321416468363E-2</v>
      </c>
      <c r="F37" s="90">
        <v>59.589876964283974</v>
      </c>
      <c r="G37" s="186"/>
      <c r="I37" s="120"/>
      <c r="J37" s="120"/>
      <c r="K37" s="120"/>
      <c r="L37" s="120"/>
    </row>
    <row r="38" spans="1:12" ht="12.6" customHeight="1">
      <c r="A38" s="169" t="s">
        <v>5</v>
      </c>
      <c r="B38" s="170">
        <v>73719</v>
      </c>
      <c r="C38" s="170">
        <v>76508</v>
      </c>
      <c r="D38" s="171">
        <v>150227</v>
      </c>
      <c r="E38" s="172">
        <v>0.13986209952816664</v>
      </c>
      <c r="F38" s="173">
        <v>315.12672842257831</v>
      </c>
      <c r="G38" s="186" t="s">
        <v>220</v>
      </c>
      <c r="I38" s="120"/>
      <c r="J38" s="120"/>
      <c r="K38" s="120"/>
      <c r="L38" s="120"/>
    </row>
    <row r="39" spans="1:12" ht="12.6" customHeight="1">
      <c r="A39" s="169" t="s">
        <v>54</v>
      </c>
      <c r="B39" s="170">
        <v>135069</v>
      </c>
      <c r="C39" s="170">
        <v>8127.9999999999991</v>
      </c>
      <c r="D39" s="171">
        <v>143197</v>
      </c>
      <c r="E39" s="172">
        <v>0.13331713384501373</v>
      </c>
      <c r="F39" s="173">
        <v>36.698359815479243</v>
      </c>
      <c r="G39" s="186"/>
      <c r="I39" s="120"/>
      <c r="J39" s="120"/>
      <c r="K39" s="120"/>
      <c r="L39" s="120"/>
    </row>
    <row r="40" spans="1:12" ht="12.6" customHeight="1">
      <c r="A40" s="169" t="s">
        <v>6</v>
      </c>
      <c r="B40" s="170">
        <v>105979</v>
      </c>
      <c r="C40" s="170">
        <v>5073</v>
      </c>
      <c r="D40" s="171">
        <v>111052</v>
      </c>
      <c r="E40" s="172">
        <v>0.10338997568214742</v>
      </c>
      <c r="F40" s="173">
        <v>146.79828304838179</v>
      </c>
      <c r="G40" s="186"/>
      <c r="I40" s="120"/>
      <c r="J40" s="120"/>
      <c r="K40" s="120"/>
      <c r="L40" s="120"/>
    </row>
    <row r="41" spans="1:12" ht="12.6" customHeight="1">
      <c r="A41" s="169" t="s">
        <v>7</v>
      </c>
      <c r="B41" s="170">
        <v>23140.999999999996</v>
      </c>
      <c r="C41" s="170">
        <v>11728.000000000002</v>
      </c>
      <c r="D41" s="171">
        <v>34869</v>
      </c>
      <c r="E41" s="172">
        <v>3.2463215989453571E-2</v>
      </c>
      <c r="F41" s="173">
        <v>61.986027411871369</v>
      </c>
      <c r="G41" s="186"/>
      <c r="I41" s="120"/>
      <c r="J41" s="120"/>
      <c r="K41" s="120"/>
      <c r="L41" s="120"/>
    </row>
    <row r="42" spans="1:12" ht="12.6" customHeight="1">
      <c r="A42" s="169" t="s">
        <v>27</v>
      </c>
      <c r="B42" s="170">
        <v>339.99999999999994</v>
      </c>
      <c r="C42" s="170">
        <v>10</v>
      </c>
      <c r="D42" s="171">
        <v>349.99999999999994</v>
      </c>
      <c r="E42" s="172">
        <v>3.2585177654388567E-4</v>
      </c>
      <c r="F42" s="173">
        <v>453.36082858815649</v>
      </c>
      <c r="G42" s="186"/>
      <c r="I42" s="120"/>
      <c r="J42" s="120"/>
      <c r="K42" s="120"/>
      <c r="L42" s="120"/>
    </row>
    <row r="43" spans="1:12" ht="12.6" customHeight="1">
      <c r="A43" s="169" t="s">
        <v>125</v>
      </c>
      <c r="B43" s="170">
        <v>1170</v>
      </c>
      <c r="C43" s="170">
        <v>1349.9999999999998</v>
      </c>
      <c r="D43" s="171">
        <v>2520</v>
      </c>
      <c r="E43" s="172">
        <v>2.3461327911159773E-3</v>
      </c>
      <c r="F43" s="173">
        <v>58.496772231675067</v>
      </c>
      <c r="G43" s="188" t="s">
        <v>231</v>
      </c>
      <c r="I43" s="120"/>
      <c r="J43" s="120"/>
      <c r="K43" s="120"/>
      <c r="L43" s="120"/>
    </row>
    <row r="44" spans="1:12" ht="12.6" customHeight="1">
      <c r="A44" s="169" t="s">
        <v>55</v>
      </c>
      <c r="B44" s="170">
        <v>825.00000000000011</v>
      </c>
      <c r="C44" s="170">
        <v>6750</v>
      </c>
      <c r="D44" s="171">
        <v>7575</v>
      </c>
      <c r="E44" s="172">
        <v>7.0523634494855268E-3</v>
      </c>
      <c r="F44" s="173">
        <v>2687.4262509924856</v>
      </c>
      <c r="G44" s="188"/>
      <c r="I44" s="120"/>
      <c r="J44" s="120"/>
      <c r="K44" s="120"/>
      <c r="L44" s="120"/>
    </row>
    <row r="45" spans="1:12" ht="13.7" customHeight="1">
      <c r="A45" s="169" t="s">
        <v>56</v>
      </c>
      <c r="B45" s="170">
        <v>207</v>
      </c>
      <c r="C45" s="170">
        <v>2857</v>
      </c>
      <c r="D45" s="171">
        <v>3064</v>
      </c>
      <c r="E45" s="172">
        <v>2.8525995523727594E-3</v>
      </c>
      <c r="F45" s="173">
        <v>395.83249361035405</v>
      </c>
      <c r="G45" s="188"/>
      <c r="I45" s="120"/>
      <c r="J45" s="120"/>
      <c r="K45" s="120"/>
      <c r="L45" s="120"/>
    </row>
    <row r="46" spans="1:12" ht="13.7" customHeight="1">
      <c r="A46" s="169" t="s">
        <v>57</v>
      </c>
      <c r="B46" s="170">
        <v>326</v>
      </c>
      <c r="C46" s="170">
        <v>0</v>
      </c>
      <c r="D46" s="171">
        <v>326</v>
      </c>
      <c r="E46" s="172">
        <v>3.0350765472373357E-4</v>
      </c>
      <c r="F46" s="173">
        <v>319.92149165848866</v>
      </c>
      <c r="G46" s="188"/>
      <c r="I46" s="120"/>
      <c r="J46" s="120"/>
      <c r="K46" s="120"/>
      <c r="L46" s="120"/>
    </row>
    <row r="47" spans="1:12" ht="13.7" customHeight="1">
      <c r="A47" s="169" t="s">
        <v>58</v>
      </c>
      <c r="B47" s="170">
        <v>0</v>
      </c>
      <c r="C47" s="170">
        <v>1063</v>
      </c>
      <c r="D47" s="171">
        <v>1063</v>
      </c>
      <c r="E47" s="172">
        <v>9.896583956175728E-4</v>
      </c>
      <c r="F47" s="173">
        <v>80.222939776042921</v>
      </c>
      <c r="G47" s="188"/>
      <c r="I47" s="120"/>
      <c r="J47" s="120"/>
      <c r="K47" s="120"/>
      <c r="L47" s="120"/>
    </row>
    <row r="48" spans="1:12" ht="13.7" customHeight="1">
      <c r="A48" s="169" t="s">
        <v>31</v>
      </c>
      <c r="B48" s="170">
        <v>3115.9999999999995</v>
      </c>
      <c r="C48" s="170">
        <v>244</v>
      </c>
      <c r="D48" s="171">
        <v>3359.9999999999995</v>
      </c>
      <c r="E48" s="172">
        <v>3.1281770548213027E-3</v>
      </c>
      <c r="F48" s="173">
        <v>69.111059003566609</v>
      </c>
      <c r="G48" s="188"/>
      <c r="I48" s="120"/>
      <c r="J48" s="120"/>
      <c r="K48" s="120"/>
      <c r="L48" s="120"/>
    </row>
    <row r="49" spans="1:12" ht="13.7" customHeight="1">
      <c r="A49" s="169" t="s">
        <v>33</v>
      </c>
      <c r="B49" s="170">
        <v>1421</v>
      </c>
      <c r="C49" s="170">
        <v>726</v>
      </c>
      <c r="D49" s="171">
        <v>2147</v>
      </c>
      <c r="E49" s="172">
        <v>1.9988678978277788E-3</v>
      </c>
      <c r="F49" s="173">
        <v>33.381951392869588</v>
      </c>
      <c r="G49" s="188"/>
      <c r="I49" s="120"/>
      <c r="J49" s="120"/>
      <c r="K49" s="120"/>
      <c r="L49" s="120"/>
    </row>
    <row r="50" spans="1:12" s="53" customFormat="1">
      <c r="A50" s="174" t="s">
        <v>59</v>
      </c>
      <c r="B50" s="88">
        <v>345313</v>
      </c>
      <c r="C50" s="88">
        <v>114437</v>
      </c>
      <c r="D50" s="88">
        <v>459750</v>
      </c>
      <c r="E50" s="89">
        <v>0.42802958361728988</v>
      </c>
      <c r="F50" s="90">
        <v>78.197326805406433</v>
      </c>
      <c r="G50" s="188"/>
      <c r="I50" s="120"/>
      <c r="J50" s="120"/>
      <c r="K50" s="120"/>
      <c r="L50" s="120"/>
    </row>
    <row r="51" spans="1:12">
      <c r="A51" s="174" t="s">
        <v>97</v>
      </c>
      <c r="B51" s="88">
        <v>753639</v>
      </c>
      <c r="C51" s="88">
        <v>320469</v>
      </c>
      <c r="D51" s="88">
        <v>1074108</v>
      </c>
      <c r="E51" s="89">
        <v>1</v>
      </c>
      <c r="F51" s="90">
        <v>139.2168574311134</v>
      </c>
      <c r="G51" s="188"/>
      <c r="I51" s="120"/>
      <c r="J51" s="120"/>
      <c r="K51" s="120"/>
      <c r="L51" s="120"/>
    </row>
    <row r="52" spans="1:12">
      <c r="A52" s="177" t="s">
        <v>60</v>
      </c>
      <c r="B52" s="59">
        <v>331303</v>
      </c>
      <c r="C52" s="59">
        <v>177130</v>
      </c>
      <c r="D52" s="59">
        <v>508433</v>
      </c>
      <c r="E52" s="60">
        <v>0.47335370372439273</v>
      </c>
      <c r="F52" s="61">
        <v>362.56928559255715</v>
      </c>
      <c r="G52" s="188"/>
      <c r="I52" s="120"/>
      <c r="J52" s="120"/>
      <c r="K52" s="120"/>
      <c r="L52" s="120"/>
    </row>
    <row r="53" spans="1:12">
      <c r="A53" s="177" t="s">
        <v>99</v>
      </c>
      <c r="B53" s="59">
        <v>422336</v>
      </c>
      <c r="C53" s="59">
        <v>143338.99999999997</v>
      </c>
      <c r="D53" s="59">
        <v>565675</v>
      </c>
      <c r="E53" s="60">
        <v>0.52664629627560733</v>
      </c>
      <c r="F53" s="61">
        <v>89.604031667707076</v>
      </c>
      <c r="G53" s="152"/>
      <c r="I53" s="120"/>
      <c r="J53" s="120"/>
      <c r="K53" s="120"/>
      <c r="L53" s="120"/>
    </row>
    <row r="54" spans="1:12">
      <c r="A54" s="177" t="s">
        <v>142</v>
      </c>
      <c r="B54" s="59">
        <v>25539</v>
      </c>
      <c r="C54" s="59">
        <v>53051</v>
      </c>
      <c r="D54" s="59">
        <v>78590</v>
      </c>
      <c r="E54" s="60">
        <v>7.3167688910239934E-2</v>
      </c>
      <c r="F54" s="61">
        <v>265.78371191581698</v>
      </c>
      <c r="G54" s="152"/>
      <c r="I54" s="120"/>
      <c r="J54" s="120"/>
      <c r="K54" s="120"/>
      <c r="L54" s="120"/>
    </row>
    <row r="55" spans="1:12" ht="14.25" customHeight="1" thickBot="1">
      <c r="A55" s="183" t="s">
        <v>276</v>
      </c>
      <c r="B55" s="184"/>
      <c r="C55" s="184"/>
      <c r="D55" s="184"/>
      <c r="E55" s="184"/>
      <c r="F55" s="184"/>
      <c r="G55" s="185"/>
    </row>
  </sheetData>
  <mergeCells count="8">
    <mergeCell ref="A1:G1"/>
    <mergeCell ref="A2:G2"/>
    <mergeCell ref="A55:G55"/>
    <mergeCell ref="G8:G24"/>
    <mergeCell ref="G38:G42"/>
    <mergeCell ref="G34:G37"/>
    <mergeCell ref="G26:G32"/>
    <mergeCell ref="G43:G52"/>
  </mergeCells>
  <printOptions horizontalCentered="1"/>
  <pageMargins left="0.27559055118110237" right="0.27559055118110237" top="0.59055118110236227" bottom="0.59055118110236227" header="0.19685039370078741" footer="0.23622047244094491"/>
  <pageSetup paperSize="9" scale="95" firstPageNumber="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O61"/>
  <sheetViews>
    <sheetView zoomScaleNormal="100" zoomScaleSheetLayoutView="120" workbookViewId="0">
      <selection activeCell="O12" sqref="O12"/>
    </sheetView>
  </sheetViews>
  <sheetFormatPr defaultColWidth="7.28515625" defaultRowHeight="12.75"/>
  <cols>
    <col min="1" max="1" width="19" style="85" customWidth="1"/>
    <col min="2" max="6" width="5.7109375" style="84" bestFit="1" customWidth="1"/>
    <col min="7" max="10" width="5.7109375" style="83" bestFit="1" customWidth="1"/>
    <col min="11" max="12" width="5.7109375" style="83" customWidth="1"/>
    <col min="13" max="13" width="6.7109375" style="83" bestFit="1" customWidth="1"/>
    <col min="14" max="14" width="7.28515625" style="83" customWidth="1"/>
    <col min="15" max="15" width="8.140625" style="83" customWidth="1"/>
    <col min="16" max="16" width="9.5703125" style="83" customWidth="1"/>
    <col min="17" max="16384" width="7.28515625" style="83"/>
  </cols>
  <sheetData>
    <row r="1" spans="1:15" ht="17.649999999999999" customHeight="1">
      <c r="A1" s="189" t="s">
        <v>221</v>
      </c>
      <c r="B1" s="190"/>
      <c r="C1" s="190"/>
      <c r="D1" s="190"/>
      <c r="E1" s="190"/>
      <c r="F1" s="190"/>
      <c r="G1" s="190"/>
      <c r="H1" s="190"/>
      <c r="I1" s="190"/>
      <c r="J1" s="190"/>
      <c r="K1" s="190"/>
      <c r="L1" s="190"/>
      <c r="M1" s="190"/>
      <c r="N1" s="190"/>
      <c r="O1" s="191"/>
    </row>
    <row r="2" spans="1:15" ht="16.5">
      <c r="A2" s="192" t="s">
        <v>190</v>
      </c>
      <c r="B2" s="193"/>
      <c r="C2" s="193"/>
      <c r="D2" s="193"/>
      <c r="E2" s="193"/>
      <c r="F2" s="193"/>
      <c r="G2" s="193"/>
      <c r="H2" s="193"/>
      <c r="I2" s="193"/>
      <c r="J2" s="193"/>
      <c r="K2" s="193"/>
      <c r="L2" s="193"/>
      <c r="M2" s="193"/>
      <c r="N2" s="193"/>
      <c r="O2" s="194"/>
    </row>
    <row r="3" spans="1:15" s="52" customFormat="1" ht="69" customHeight="1">
      <c r="A3" s="121" t="s">
        <v>8</v>
      </c>
      <c r="B3" s="99">
        <v>2014</v>
      </c>
      <c r="C3" s="99">
        <v>2015</v>
      </c>
      <c r="D3" s="99">
        <v>2016</v>
      </c>
      <c r="E3" s="99">
        <v>2017</v>
      </c>
      <c r="F3" s="99">
        <v>2018</v>
      </c>
      <c r="G3" s="99">
        <v>2019</v>
      </c>
      <c r="H3" s="99">
        <v>2020</v>
      </c>
      <c r="I3" s="99">
        <v>2021</v>
      </c>
      <c r="J3" s="99">
        <v>2022</v>
      </c>
      <c r="K3" s="99">
        <v>2023</v>
      </c>
      <c r="L3" s="99">
        <v>2024</v>
      </c>
      <c r="M3" s="122" t="s">
        <v>232</v>
      </c>
      <c r="N3" s="123" t="s">
        <v>234</v>
      </c>
      <c r="O3" s="123" t="s">
        <v>233</v>
      </c>
    </row>
    <row r="4" spans="1:15" s="52" customFormat="1" ht="15" customHeight="1">
      <c r="A4" s="124" t="s">
        <v>9</v>
      </c>
      <c r="B4" s="96" t="s">
        <v>10</v>
      </c>
      <c r="C4" s="96" t="s">
        <v>11</v>
      </c>
      <c r="D4" s="96" t="s">
        <v>12</v>
      </c>
      <c r="E4" s="96" t="s">
        <v>13</v>
      </c>
      <c r="F4" s="96" t="s">
        <v>14</v>
      </c>
      <c r="G4" s="96" t="s">
        <v>15</v>
      </c>
      <c r="H4" s="96" t="s">
        <v>21</v>
      </c>
      <c r="I4" s="96" t="s">
        <v>16</v>
      </c>
      <c r="J4" s="96" t="s">
        <v>17</v>
      </c>
      <c r="K4" s="96" t="s">
        <v>18</v>
      </c>
      <c r="L4" s="96" t="s">
        <v>19</v>
      </c>
      <c r="M4" s="96" t="s">
        <v>20</v>
      </c>
      <c r="N4" s="95" t="s">
        <v>165</v>
      </c>
      <c r="O4" s="95" t="s">
        <v>200</v>
      </c>
    </row>
    <row r="5" spans="1:15" s="106" customFormat="1" ht="13.5">
      <c r="A5" s="125" t="s">
        <v>26</v>
      </c>
      <c r="B5" s="126">
        <v>67.752800000000008</v>
      </c>
      <c r="C5" s="126">
        <v>61.813699999999997</v>
      </c>
      <c r="D5" s="126">
        <v>62.351500000000001</v>
      </c>
      <c r="E5" s="126">
        <v>60.596099999999993</v>
      </c>
      <c r="F5" s="126">
        <v>55.180899999999994</v>
      </c>
      <c r="G5" s="126">
        <v>53.165500000000002</v>
      </c>
      <c r="H5" s="126">
        <v>46.145900000000005</v>
      </c>
      <c r="I5" s="126">
        <v>47.61</v>
      </c>
      <c r="J5" s="126">
        <v>47.6419</v>
      </c>
      <c r="K5" s="126">
        <v>48.756399999999999</v>
      </c>
      <c r="L5" s="127">
        <v>42.559315510874029</v>
      </c>
      <c r="M5" s="128">
        <v>-0.12948795997946</v>
      </c>
      <c r="N5" s="128">
        <v>-4.5432291780297285E-2</v>
      </c>
      <c r="O5" s="129">
        <v>4.6052352948931091E-3</v>
      </c>
    </row>
    <row r="6" spans="1:15" s="106" customFormat="1" ht="13.5">
      <c r="A6" s="125" t="s">
        <v>38</v>
      </c>
      <c r="B6" s="126">
        <v>14.895549976768889</v>
      </c>
      <c r="C6" s="126">
        <v>12.252899980890374</v>
      </c>
      <c r="D6" s="126">
        <v>11.408949982206602</v>
      </c>
      <c r="E6" s="126">
        <v>12.928589979836579</v>
      </c>
      <c r="F6" s="126">
        <v>11.883979999999998</v>
      </c>
      <c r="G6" s="126">
        <v>9.7554200000000009</v>
      </c>
      <c r="H6" s="126">
        <v>7.7469200058587395</v>
      </c>
      <c r="I6" s="126">
        <v>5.5420149925941766</v>
      </c>
      <c r="J6" s="126">
        <v>5.5431833314264916</v>
      </c>
      <c r="K6" s="126">
        <v>5.211937940402513</v>
      </c>
      <c r="L6" s="127">
        <v>5.2005987923924293</v>
      </c>
      <c r="M6" s="128">
        <v>-4.9019068569574609E-3</v>
      </c>
      <c r="N6" s="128">
        <v>-9.9881514504602587E-2</v>
      </c>
      <c r="O6" s="129">
        <v>5.6274356920013916E-4</v>
      </c>
    </row>
    <row r="7" spans="1:15" s="106" customFormat="1" ht="13.5">
      <c r="A7" s="125" t="s">
        <v>37</v>
      </c>
      <c r="B7" s="126">
        <v>907.22893251160258</v>
      </c>
      <c r="C7" s="126">
        <v>813.69075556298617</v>
      </c>
      <c r="D7" s="126">
        <v>660.76112860878061</v>
      </c>
      <c r="E7" s="126">
        <v>702.71375714723786</v>
      </c>
      <c r="F7" s="126">
        <v>685.98321922744651</v>
      </c>
      <c r="G7" s="126">
        <v>640.7529568618761</v>
      </c>
      <c r="H7" s="126">
        <v>485.7378538031839</v>
      </c>
      <c r="I7" s="126">
        <v>523.83682070304656</v>
      </c>
      <c r="J7" s="126">
        <v>539.00858125458547</v>
      </c>
      <c r="K7" s="126">
        <v>524.31104152593991</v>
      </c>
      <c r="L7" s="127">
        <v>464.59495184671704</v>
      </c>
      <c r="M7" s="128">
        <v>-0.11631545011157451</v>
      </c>
      <c r="N7" s="128">
        <v>-6.4732680163498202E-2</v>
      </c>
      <c r="O7" s="129">
        <v>5.027263818486459E-2</v>
      </c>
    </row>
    <row r="8" spans="1:15" s="107" customFormat="1" ht="13.5">
      <c r="A8" s="130" t="s">
        <v>39</v>
      </c>
      <c r="B8" s="131">
        <v>989.87728248837141</v>
      </c>
      <c r="C8" s="131">
        <v>887.75735554387654</v>
      </c>
      <c r="D8" s="131">
        <v>734.52157859098725</v>
      </c>
      <c r="E8" s="131">
        <v>776.23844712707444</v>
      </c>
      <c r="F8" s="131">
        <v>753.04809922744653</v>
      </c>
      <c r="G8" s="131">
        <v>703.67387686187601</v>
      </c>
      <c r="H8" s="131">
        <v>539.63067380904261</v>
      </c>
      <c r="I8" s="131">
        <v>576.98883569564077</v>
      </c>
      <c r="J8" s="131">
        <v>592.19366458601201</v>
      </c>
      <c r="K8" s="131">
        <v>578.27937946634245</v>
      </c>
      <c r="L8" s="131">
        <v>512.35486614998342</v>
      </c>
      <c r="M8" s="132">
        <v>-0.11642191022263038</v>
      </c>
      <c r="N8" s="132">
        <v>-6.3734650425108508E-2</v>
      </c>
      <c r="O8" s="132">
        <v>5.5440617048957835E-2</v>
      </c>
    </row>
    <row r="9" spans="1:15" s="106" customFormat="1" ht="13.5">
      <c r="A9" s="125" t="s">
        <v>28</v>
      </c>
      <c r="B9" s="126">
        <v>9.3516379999999995</v>
      </c>
      <c r="C9" s="126">
        <v>8.0496040000000004</v>
      </c>
      <c r="D9" s="126">
        <v>7.500464</v>
      </c>
      <c r="E9" s="126">
        <v>5.841825</v>
      </c>
      <c r="F9" s="126">
        <v>6.4327489999999994</v>
      </c>
      <c r="G9" s="126">
        <v>5.8435740000000012</v>
      </c>
      <c r="H9" s="126">
        <v>7.060094336269092</v>
      </c>
      <c r="I9" s="126">
        <v>7.9937421319023452</v>
      </c>
      <c r="J9" s="126">
        <v>7.5897192201528991</v>
      </c>
      <c r="K9" s="126">
        <v>7.67565310369885</v>
      </c>
      <c r="L9" s="127">
        <v>7.5949121420830625</v>
      </c>
      <c r="M9" s="128">
        <v>-1.3222599603692875E-2</v>
      </c>
      <c r="N9" s="128">
        <v>-2.0592316563691426E-2</v>
      </c>
      <c r="O9" s="129">
        <v>8.2182612757004004E-4</v>
      </c>
    </row>
    <row r="10" spans="1:15" s="106" customFormat="1" ht="13.5">
      <c r="A10" s="125" t="s">
        <v>30</v>
      </c>
      <c r="B10" s="126">
        <v>88.577970000000022</v>
      </c>
      <c r="C10" s="126">
        <v>86.7</v>
      </c>
      <c r="D10" s="126">
        <v>91.5</v>
      </c>
      <c r="E10" s="126">
        <v>91.8</v>
      </c>
      <c r="F10" s="126">
        <v>87.9</v>
      </c>
      <c r="G10" s="126">
        <v>88.5</v>
      </c>
      <c r="H10" s="126">
        <v>56.800000000000004</v>
      </c>
      <c r="I10" s="126">
        <v>63.7</v>
      </c>
      <c r="J10" s="126">
        <v>66.8</v>
      </c>
      <c r="K10" s="126">
        <v>68</v>
      </c>
      <c r="L10" s="127">
        <v>52.746743849493484</v>
      </c>
      <c r="M10" s="128">
        <v>-0.2264319549555962</v>
      </c>
      <c r="N10" s="128">
        <v>-5.0517437532540899E-2</v>
      </c>
      <c r="O10" s="129">
        <v>5.7075910068222057E-3</v>
      </c>
    </row>
    <row r="11" spans="1:15" s="106" customFormat="1" ht="13.5">
      <c r="A11" s="125" t="s">
        <v>41</v>
      </c>
      <c r="B11" s="126">
        <v>0.80064000000000002</v>
      </c>
      <c r="C11" s="126">
        <v>0.80169699999999999</v>
      </c>
      <c r="D11" s="126">
        <v>0.749227226999999</v>
      </c>
      <c r="E11" s="126">
        <v>0.72004942320838938</v>
      </c>
      <c r="F11" s="126">
        <v>0.69200791586119914</v>
      </c>
      <c r="G11" s="126">
        <v>0.39396763903101284</v>
      </c>
      <c r="H11" s="126">
        <v>0.28473964432336235</v>
      </c>
      <c r="I11" s="126">
        <v>0.22365732249661768</v>
      </c>
      <c r="J11" s="126">
        <v>0.21478838275539802</v>
      </c>
      <c r="K11" s="126">
        <v>0.26410358701226522</v>
      </c>
      <c r="L11" s="127">
        <v>0.28882715848353174</v>
      </c>
      <c r="M11" s="128">
        <v>9.0625146368787046E-2</v>
      </c>
      <c r="N11" s="128">
        <v>-9.6932788158670458E-2</v>
      </c>
      <c r="O11" s="129">
        <v>3.1253252276395216E-5</v>
      </c>
    </row>
    <row r="12" spans="1:15" s="106" customFormat="1" ht="13.5">
      <c r="A12" s="125" t="s">
        <v>42</v>
      </c>
      <c r="B12" s="126">
        <v>4.4557355000000003</v>
      </c>
      <c r="C12" s="126">
        <v>3.4471171800000007</v>
      </c>
      <c r="D12" s="126">
        <v>2.8174390599999999</v>
      </c>
      <c r="E12" s="126">
        <v>1.7974412014285712</v>
      </c>
      <c r="F12" s="126">
        <v>1.6307201149999999</v>
      </c>
      <c r="G12" s="126">
        <v>1.1421211414285715</v>
      </c>
      <c r="H12" s="126">
        <v>0.43869614285714281</v>
      </c>
      <c r="I12" s="126">
        <v>0.19029366571428574</v>
      </c>
      <c r="J12" s="126">
        <v>0.25159414299999999</v>
      </c>
      <c r="K12" s="126">
        <v>0.375933721</v>
      </c>
      <c r="L12" s="127">
        <v>0.38977704649315065</v>
      </c>
      <c r="M12" s="128">
        <v>3.3990994080698389E-2</v>
      </c>
      <c r="N12" s="128">
        <v>-0.21622810574220364</v>
      </c>
      <c r="O12" s="129">
        <v>4.2176782922902464E-5</v>
      </c>
    </row>
    <row r="13" spans="1:15" s="107" customFormat="1" ht="13.5">
      <c r="A13" s="130" t="s">
        <v>43</v>
      </c>
      <c r="B13" s="131">
        <v>103.18598350000002</v>
      </c>
      <c r="C13" s="131">
        <v>98.998418180000016</v>
      </c>
      <c r="D13" s="131">
        <v>102.567130287</v>
      </c>
      <c r="E13" s="131">
        <v>100.15931562463697</v>
      </c>
      <c r="F13" s="131">
        <v>96.655477030861206</v>
      </c>
      <c r="G13" s="131">
        <v>95.879662780459597</v>
      </c>
      <c r="H13" s="131">
        <v>64.583530123449606</v>
      </c>
      <c r="I13" s="131">
        <v>72.107693120113268</v>
      </c>
      <c r="J13" s="131">
        <v>74.85610174590829</v>
      </c>
      <c r="K13" s="131">
        <v>76.315690411711131</v>
      </c>
      <c r="L13" s="131">
        <v>61.020260196553238</v>
      </c>
      <c r="M13" s="132">
        <v>-0.20260777507399819</v>
      </c>
      <c r="N13" s="132">
        <v>-5.117671371808441E-2</v>
      </c>
      <c r="O13" s="132">
        <v>6.6028471695915442E-3</v>
      </c>
    </row>
    <row r="14" spans="1:15" s="106" customFormat="1" ht="13.5">
      <c r="A14" s="125" t="s">
        <v>44</v>
      </c>
      <c r="B14" s="126">
        <v>31.326331011894307</v>
      </c>
      <c r="C14" s="126">
        <v>35.912757182664002</v>
      </c>
      <c r="D14" s="126">
        <v>31.288951268147937</v>
      </c>
      <c r="E14" s="126">
        <v>34.318820000000102</v>
      </c>
      <c r="F14" s="126">
        <v>30.596720000000005</v>
      </c>
      <c r="G14" s="126">
        <v>28.343941000000004</v>
      </c>
      <c r="H14" s="126">
        <v>22.587014999999997</v>
      </c>
      <c r="I14" s="126">
        <v>28.418589999999995</v>
      </c>
      <c r="J14" s="126">
        <v>35.568815000000001</v>
      </c>
      <c r="K14" s="126">
        <v>21.084050999999999</v>
      </c>
      <c r="L14" s="127">
        <v>15.078420286324338</v>
      </c>
      <c r="M14" s="128">
        <v>-0.28679633640188151</v>
      </c>
      <c r="N14" s="128">
        <v>-7.0510193820137235E-2</v>
      </c>
      <c r="O14" s="129">
        <v>1.6315975118554493E-3</v>
      </c>
    </row>
    <row r="15" spans="1:15" s="106" customFormat="1" ht="13.5">
      <c r="A15" s="125" t="s">
        <v>45</v>
      </c>
      <c r="B15" s="126">
        <v>47.076999999999998</v>
      </c>
      <c r="C15" s="126">
        <v>46.531000000000006</v>
      </c>
      <c r="D15" s="126">
        <v>45.542999999999999</v>
      </c>
      <c r="E15" s="126">
        <v>44.906773999999999</v>
      </c>
      <c r="F15" s="126">
        <v>43.765592999999996</v>
      </c>
      <c r="G15" s="126">
        <v>41.026758000000001</v>
      </c>
      <c r="H15" s="126">
        <v>31.633003999999996</v>
      </c>
      <c r="I15" s="126">
        <v>31.539624000000003</v>
      </c>
      <c r="J15" s="126">
        <v>35.122174000000008</v>
      </c>
      <c r="K15" s="126">
        <v>30.155746000000001</v>
      </c>
      <c r="L15" s="127">
        <v>25.147633831959833</v>
      </c>
      <c r="M15" s="128">
        <v>-0.16835337285619467</v>
      </c>
      <c r="N15" s="128">
        <v>-6.0776749822029408E-2</v>
      </c>
      <c r="O15" s="129">
        <v>2.7211615016787447E-3</v>
      </c>
    </row>
    <row r="16" spans="1:15" s="106" customFormat="1" ht="13.5">
      <c r="A16" s="125" t="s">
        <v>22</v>
      </c>
      <c r="B16" s="126">
        <v>185.79500000000002</v>
      </c>
      <c r="C16" s="126">
        <v>184.28800000000001</v>
      </c>
      <c r="D16" s="126">
        <v>175.39599999999999</v>
      </c>
      <c r="E16" s="126">
        <v>175.12200000000001</v>
      </c>
      <c r="F16" s="126">
        <v>168.84200000000001</v>
      </c>
      <c r="G16" s="126">
        <v>131.30000000000004</v>
      </c>
      <c r="H16" s="126">
        <v>107.4</v>
      </c>
      <c r="I16" s="126">
        <v>126.25699980308957</v>
      </c>
      <c r="J16" s="126">
        <v>130.80111179600257</v>
      </c>
      <c r="K16" s="126">
        <v>102.2544888405239</v>
      </c>
      <c r="L16" s="127">
        <v>91.90000000000002</v>
      </c>
      <c r="M16" s="128">
        <v>-0.10371751750907687</v>
      </c>
      <c r="N16" s="128">
        <v>-6.7973739880814454E-2</v>
      </c>
      <c r="O16" s="129">
        <v>9.944265280595093E-3</v>
      </c>
    </row>
    <row r="17" spans="1:15" s="106" customFormat="1" ht="13.5">
      <c r="A17" s="125" t="s">
        <v>23</v>
      </c>
      <c r="B17" s="126">
        <v>50.844999999999999</v>
      </c>
      <c r="C17" s="126">
        <v>46.246000000000002</v>
      </c>
      <c r="D17" s="126">
        <v>32.637999999999998</v>
      </c>
      <c r="E17" s="126">
        <v>37.731347999999997</v>
      </c>
      <c r="F17" s="126">
        <v>36.488800000000005</v>
      </c>
      <c r="G17" s="126">
        <v>27.375450000000004</v>
      </c>
      <c r="H17" s="126">
        <v>14.053599999999999</v>
      </c>
      <c r="I17" s="126">
        <v>12.397967</v>
      </c>
      <c r="J17" s="126">
        <v>14.25084</v>
      </c>
      <c r="K17" s="126">
        <v>10.770679999999999</v>
      </c>
      <c r="L17" s="127">
        <v>6.4992968954169754</v>
      </c>
      <c r="M17" s="128">
        <v>-0.39822376547941085</v>
      </c>
      <c r="N17" s="128">
        <v>-0.18592988376858133</v>
      </c>
      <c r="O17" s="129">
        <v>7.0327238808894977E-4</v>
      </c>
    </row>
    <row r="18" spans="1:15" s="106" customFormat="1" ht="13.5">
      <c r="A18" s="125" t="s">
        <v>46</v>
      </c>
      <c r="B18" s="126">
        <v>9.5510000000000002</v>
      </c>
      <c r="C18" s="126">
        <v>9.261000000000001</v>
      </c>
      <c r="D18" s="126">
        <v>9.2160000000000011</v>
      </c>
      <c r="E18" s="126">
        <v>7.9720000000000004</v>
      </c>
      <c r="F18" s="126">
        <v>7.8980000000000006</v>
      </c>
      <c r="G18" s="126">
        <v>6.8470000000000004</v>
      </c>
      <c r="H18" s="126">
        <v>6.1249999999999991</v>
      </c>
      <c r="I18" s="126">
        <v>4.9880000000000004</v>
      </c>
      <c r="J18" s="126">
        <v>4.9269999999999996</v>
      </c>
      <c r="K18" s="126">
        <v>4.0720000000000001</v>
      </c>
      <c r="L18" s="127">
        <v>3.8896684566736219</v>
      </c>
      <c r="M18" s="128">
        <v>-4.7386800778693949E-2</v>
      </c>
      <c r="N18" s="128">
        <v>-8.5915438422427659E-2</v>
      </c>
      <c r="O18" s="129">
        <v>4.2089113152040682E-4</v>
      </c>
    </row>
    <row r="19" spans="1:15" s="106" customFormat="1" ht="13.5">
      <c r="A19" s="125" t="s">
        <v>24</v>
      </c>
      <c r="B19" s="126">
        <v>137.148</v>
      </c>
      <c r="C19" s="126">
        <v>135.81399999999999</v>
      </c>
      <c r="D19" s="126">
        <v>131.029</v>
      </c>
      <c r="E19" s="126">
        <v>127.07600000000002</v>
      </c>
      <c r="F19" s="126">
        <v>122.42786799999999</v>
      </c>
      <c r="G19" s="126">
        <v>112.40916000000001</v>
      </c>
      <c r="H19" s="126">
        <v>100.697281</v>
      </c>
      <c r="I19" s="126">
        <v>107.64038300000001</v>
      </c>
      <c r="J19" s="126">
        <v>107.766615</v>
      </c>
      <c r="K19" s="126">
        <v>88.700399000000004</v>
      </c>
      <c r="L19" s="127">
        <v>85.200573597819172</v>
      </c>
      <c r="M19" s="128">
        <v>-4.2081139394129274E-2</v>
      </c>
      <c r="N19" s="128">
        <v>-4.6489886086565235E-2</v>
      </c>
      <c r="O19" s="129">
        <v>9.2193373875471153E-3</v>
      </c>
    </row>
    <row r="20" spans="1:15" s="106" customFormat="1" ht="13.5">
      <c r="A20" s="125" t="s">
        <v>47</v>
      </c>
      <c r="B20" s="126">
        <v>23.567</v>
      </c>
      <c r="C20" s="126">
        <v>25.497000000000003</v>
      </c>
      <c r="D20" s="126">
        <v>22.987000000000002</v>
      </c>
      <c r="E20" s="126">
        <v>25.759221</v>
      </c>
      <c r="F20" s="126">
        <v>23.652908000000004</v>
      </c>
      <c r="G20" s="126">
        <v>21.653155999999999</v>
      </c>
      <c r="H20" s="126">
        <v>15.032727999999999</v>
      </c>
      <c r="I20" s="126">
        <v>17.739497999999998</v>
      </c>
      <c r="J20" s="126">
        <v>18.206032999999998</v>
      </c>
      <c r="K20" s="126">
        <v>14.751279000000002</v>
      </c>
      <c r="L20" s="127">
        <v>12.580306296215046</v>
      </c>
      <c r="M20" s="128">
        <v>-0.14950196015947603</v>
      </c>
      <c r="N20" s="128">
        <v>-6.0841937206004504E-2</v>
      </c>
      <c r="O20" s="129">
        <v>1.3612829501708716E-3</v>
      </c>
    </row>
    <row r="21" spans="1:15" s="106" customFormat="1" ht="13.5">
      <c r="A21" s="125" t="s">
        <v>118</v>
      </c>
      <c r="B21" s="126">
        <v>29.82</v>
      </c>
      <c r="C21" s="126">
        <v>37.788000000000004</v>
      </c>
      <c r="D21" s="126">
        <v>38.545527</v>
      </c>
      <c r="E21" s="126">
        <v>39.805959000000009</v>
      </c>
      <c r="F21" s="126">
        <v>37.648957000000003</v>
      </c>
      <c r="G21" s="126">
        <v>38.880519999999997</v>
      </c>
      <c r="H21" s="126">
        <v>39.673058999999995</v>
      </c>
      <c r="I21" s="126">
        <v>36.417513</v>
      </c>
      <c r="J21" s="126">
        <v>35.129688999999999</v>
      </c>
      <c r="K21" s="126">
        <v>31.937749999999998</v>
      </c>
      <c r="L21" s="127">
        <v>31.263980635090249</v>
      </c>
      <c r="M21" s="128">
        <v>-2.3770931797871819E-2</v>
      </c>
      <c r="N21" s="128">
        <v>4.7399328223929338E-3</v>
      </c>
      <c r="O21" s="129">
        <v>3.3829958341972275E-3</v>
      </c>
    </row>
    <row r="22" spans="1:15" s="106" customFormat="1" ht="13.5">
      <c r="A22" s="125" t="s">
        <v>49</v>
      </c>
      <c r="B22" s="126">
        <v>3.899</v>
      </c>
      <c r="C22" s="126">
        <v>3.0640000000000001</v>
      </c>
      <c r="D22" s="126">
        <v>1.7418020000000001</v>
      </c>
      <c r="E22" s="126">
        <v>2.9770000000000003</v>
      </c>
      <c r="F22" s="126">
        <v>2.4010000000000002</v>
      </c>
      <c r="G22" s="126">
        <v>0.12584000000000001</v>
      </c>
      <c r="H22" s="126">
        <v>9.5377000000000003E-2</v>
      </c>
      <c r="I22" s="126">
        <v>9.0727000000000002E-2</v>
      </c>
      <c r="J22" s="126">
        <v>7.1263000000000007E-2</v>
      </c>
      <c r="K22" s="126">
        <v>4.1405999999999998E-2</v>
      </c>
      <c r="L22" s="127">
        <v>4.1519441095890411E-2</v>
      </c>
      <c r="M22" s="128">
        <v>0</v>
      </c>
      <c r="N22" s="128">
        <v>-0.36506418321666678</v>
      </c>
      <c r="O22" s="129">
        <v>4.4927131290487051E-6</v>
      </c>
    </row>
    <row r="23" spans="1:15" s="106" customFormat="1" ht="13.5">
      <c r="A23" s="125" t="s">
        <v>25</v>
      </c>
      <c r="B23" s="126">
        <v>65.248999999999995</v>
      </c>
      <c r="C23" s="126">
        <v>58.414000000000001</v>
      </c>
      <c r="D23" s="126">
        <v>73.003947999999994</v>
      </c>
      <c r="E23" s="126">
        <v>74.098123529999995</v>
      </c>
      <c r="F23" s="126">
        <v>83.936203280000001</v>
      </c>
      <c r="G23" s="126">
        <v>87.089072000000002</v>
      </c>
      <c r="H23" s="126">
        <v>74.711468440000004</v>
      </c>
      <c r="I23" s="126">
        <v>86.466393999999994</v>
      </c>
      <c r="J23" s="126">
        <v>95.312485999999993</v>
      </c>
      <c r="K23" s="126">
        <v>74.24384400000001</v>
      </c>
      <c r="L23" s="127">
        <v>87.029859310362653</v>
      </c>
      <c r="M23" s="128">
        <v>0.16901372738074638</v>
      </c>
      <c r="N23" s="128">
        <v>2.9222903615284679E-2</v>
      </c>
      <c r="O23" s="129">
        <v>9.4172797422754587E-3</v>
      </c>
    </row>
    <row r="24" spans="1:15" s="106" customFormat="1" ht="13.5">
      <c r="A24" s="125" t="s">
        <v>29</v>
      </c>
      <c r="B24" s="126">
        <v>45.686999999999998</v>
      </c>
      <c r="C24" s="126">
        <v>30.408000000000001</v>
      </c>
      <c r="D24" s="126">
        <v>32.17</v>
      </c>
      <c r="E24" s="126">
        <v>24.685000000000006</v>
      </c>
      <c r="F24" s="126">
        <v>26.794</v>
      </c>
      <c r="G24" s="126">
        <v>26.069999999999997</v>
      </c>
      <c r="H24" s="126">
        <v>24.44</v>
      </c>
      <c r="I24" s="126">
        <v>23.761900000000004</v>
      </c>
      <c r="J24" s="126">
        <v>20.3096</v>
      </c>
      <c r="K24" s="126">
        <v>19.700311999999997</v>
      </c>
      <c r="L24" s="127">
        <v>17.395375495999996</v>
      </c>
      <c r="M24" s="128">
        <v>-0.11941256830601088</v>
      </c>
      <c r="N24" s="128">
        <v>-9.2045434722453523E-2</v>
      </c>
      <c r="O24" s="129">
        <v>1.8823093426309832E-3</v>
      </c>
    </row>
    <row r="25" spans="1:15" s="106" customFormat="1" ht="13.5">
      <c r="A25" s="125" t="s">
        <v>50</v>
      </c>
      <c r="B25" s="126">
        <v>11.647611787657707</v>
      </c>
      <c r="C25" s="126">
        <v>8.598017523225451</v>
      </c>
      <c r="D25" s="126">
        <v>4.1777964297208774</v>
      </c>
      <c r="E25" s="126">
        <v>3.0410644856719968</v>
      </c>
      <c r="F25" s="126">
        <v>2.78233</v>
      </c>
      <c r="G25" s="126">
        <v>2.5914099999999998</v>
      </c>
      <c r="H25" s="126">
        <v>1.6732900000000002</v>
      </c>
      <c r="I25" s="126">
        <v>1.0538200000000002</v>
      </c>
      <c r="J25" s="126">
        <v>0.65094000000000007</v>
      </c>
      <c r="K25" s="126">
        <v>0.50591999999999993</v>
      </c>
      <c r="L25" s="127">
        <v>0.10650999999999998</v>
      </c>
      <c r="M25" s="128">
        <v>-0.79004785525174293</v>
      </c>
      <c r="N25" s="128">
        <v>-0.37466123768142978</v>
      </c>
      <c r="O25" s="129">
        <v>1.1525176224550412E-5</v>
      </c>
    </row>
    <row r="26" spans="1:15" s="106" customFormat="1" ht="13.5">
      <c r="A26" s="125" t="s">
        <v>0</v>
      </c>
      <c r="B26" s="126">
        <v>67.20013165406759</v>
      </c>
      <c r="C26" s="126">
        <v>64.45265944075831</v>
      </c>
      <c r="D26" s="126">
        <v>61.685928345082495</v>
      </c>
      <c r="E26" s="126">
        <v>65.06938386687527</v>
      </c>
      <c r="F26" s="126">
        <v>66.289895529729222</v>
      </c>
      <c r="G26" s="126">
        <v>56.761468990639166</v>
      </c>
      <c r="H26" s="126">
        <v>50.177368773307997</v>
      </c>
      <c r="I26" s="126">
        <v>47.565430381905671</v>
      </c>
      <c r="J26" s="126">
        <v>50.703502337909185</v>
      </c>
      <c r="K26" s="126">
        <v>45.648917140008457</v>
      </c>
      <c r="L26" s="127">
        <v>40.734845312412908</v>
      </c>
      <c r="M26" s="128">
        <v>-0.11008736973423383</v>
      </c>
      <c r="N26" s="128">
        <v>-4.8826822916411161E-2</v>
      </c>
      <c r="O26" s="129">
        <v>4.407814014696837E-3</v>
      </c>
    </row>
    <row r="27" spans="1:15" s="106" customFormat="1" ht="13.5">
      <c r="A27" s="130" t="s">
        <v>145</v>
      </c>
      <c r="B27" s="131">
        <v>708.81207445361963</v>
      </c>
      <c r="C27" s="131">
        <v>686.27443414664776</v>
      </c>
      <c r="D27" s="131">
        <v>659.42295304295135</v>
      </c>
      <c r="E27" s="131">
        <v>662.56269388254748</v>
      </c>
      <c r="F27" s="131">
        <v>653.52427480972926</v>
      </c>
      <c r="G27" s="131">
        <v>580.4737759906393</v>
      </c>
      <c r="H27" s="131">
        <v>488.29919121330812</v>
      </c>
      <c r="I27" s="131">
        <v>524.33684618499512</v>
      </c>
      <c r="J27" s="131">
        <v>548.82006913391172</v>
      </c>
      <c r="K27" s="131">
        <v>443.86679298053241</v>
      </c>
      <c r="L27" s="131">
        <v>416.8679895593707</v>
      </c>
      <c r="M27" s="132">
        <v>-6.3392412868396031E-2</v>
      </c>
      <c r="N27" s="132">
        <v>-5.1697830610136442E-2</v>
      </c>
      <c r="O27" s="132">
        <v>4.5108224974610735E-2</v>
      </c>
    </row>
    <row r="28" spans="1:15" s="106" customFormat="1" ht="13.5">
      <c r="A28" s="125" t="s">
        <v>32</v>
      </c>
      <c r="B28" s="126">
        <v>113.9851</v>
      </c>
      <c r="C28" s="126">
        <v>107.3181977957563</v>
      </c>
      <c r="D28" s="126">
        <v>103.07399839028143</v>
      </c>
      <c r="E28" s="126">
        <v>112.29360282962027</v>
      </c>
      <c r="F28" s="126">
        <v>118.4833</v>
      </c>
      <c r="G28" s="126">
        <v>115.00120000000001</v>
      </c>
      <c r="H28" s="126">
        <v>113.3976</v>
      </c>
      <c r="I28" s="126">
        <v>116.21849999999999</v>
      </c>
      <c r="J28" s="126">
        <v>117.79120000000002</v>
      </c>
      <c r="K28" s="126">
        <v>116.4229</v>
      </c>
      <c r="L28" s="127">
        <v>112.58269999999999</v>
      </c>
      <c r="M28" s="128">
        <v>-3.5627037339427958E-2</v>
      </c>
      <c r="N28" s="128">
        <v>-1.2372015747108556E-3</v>
      </c>
      <c r="O28" s="129">
        <v>1.2182287647504382E-2</v>
      </c>
    </row>
    <row r="29" spans="1:15" s="106" customFormat="1" ht="13.5">
      <c r="A29" s="125" t="s">
        <v>48</v>
      </c>
      <c r="B29" s="126">
        <v>357.47346306943831</v>
      </c>
      <c r="C29" s="126">
        <v>372.48235294117649</v>
      </c>
      <c r="D29" s="126">
        <v>386.61347058823532</v>
      </c>
      <c r="E29" s="126">
        <v>410.95835294117637</v>
      </c>
      <c r="F29" s="126">
        <v>441.25890058823529</v>
      </c>
      <c r="G29" s="126">
        <v>440.65693823529409</v>
      </c>
      <c r="H29" s="126">
        <v>398.57784764705883</v>
      </c>
      <c r="I29" s="126">
        <v>432.5997052941176</v>
      </c>
      <c r="J29" s="126">
        <v>437.26365764705889</v>
      </c>
      <c r="K29" s="126">
        <v>430.73336564705886</v>
      </c>
      <c r="L29" s="127">
        <v>427.17535664705872</v>
      </c>
      <c r="M29" s="128">
        <v>-1.0970022663766898E-2</v>
      </c>
      <c r="N29" s="128">
        <v>1.7972950953601963E-2</v>
      </c>
      <c r="O29" s="129">
        <v>4.6223558953549196E-2</v>
      </c>
    </row>
    <row r="30" spans="1:15" s="106" customFormat="1" ht="13.5">
      <c r="A30" s="125" t="s">
        <v>85</v>
      </c>
      <c r="B30" s="126">
        <v>4.39682</v>
      </c>
      <c r="C30" s="126">
        <v>3.4879699999999998</v>
      </c>
      <c r="D30" s="126">
        <v>3.8672500000000003</v>
      </c>
      <c r="E30" s="126">
        <v>4.0386300000000004</v>
      </c>
      <c r="F30" s="126">
        <v>4.1744300000000001</v>
      </c>
      <c r="G30" s="126">
        <v>4.0479400000000005</v>
      </c>
      <c r="H30" s="126">
        <v>4.1330510999999994</v>
      </c>
      <c r="I30" s="126">
        <v>5.0562579999999997</v>
      </c>
      <c r="J30" s="126">
        <v>5.3562000000000003</v>
      </c>
      <c r="K30" s="126">
        <v>6.5195999999999996</v>
      </c>
      <c r="L30" s="127">
        <v>7.4848046607265246</v>
      </c>
      <c r="M30" s="128">
        <v>0.14490986790113758</v>
      </c>
      <c r="N30" s="128">
        <v>5.4639852673733058E-2</v>
      </c>
      <c r="O30" s="129">
        <v>8.0991167703698688E-4</v>
      </c>
    </row>
    <row r="31" spans="1:15" s="106" customFormat="1" ht="13.5">
      <c r="A31" s="125" t="s">
        <v>147</v>
      </c>
      <c r="B31" s="126">
        <v>4.1231310000000008</v>
      </c>
      <c r="C31" s="126">
        <v>3.9711908</v>
      </c>
      <c r="D31" s="126">
        <v>4.5746401058823523</v>
      </c>
      <c r="E31" s="126">
        <v>5.6751316571428578</v>
      </c>
      <c r="F31" s="126">
        <v>7.666860343710022</v>
      </c>
      <c r="G31" s="126">
        <v>7.8755480417582415</v>
      </c>
      <c r="H31" s="126">
        <v>6.2846251599147118</v>
      </c>
      <c r="I31" s="126">
        <v>6.6400350209841612</v>
      </c>
      <c r="J31" s="126">
        <v>8.5687340835204751</v>
      </c>
      <c r="K31" s="126">
        <v>8.4613562432271028</v>
      </c>
      <c r="L31" s="127">
        <v>8.9651784029337307</v>
      </c>
      <c r="M31" s="128">
        <v>5.6648972454205637E-2</v>
      </c>
      <c r="N31" s="128">
        <v>8.0769749258979839E-2</v>
      </c>
      <c r="O31" s="129">
        <v>9.7009915480560213E-4</v>
      </c>
    </row>
    <row r="32" spans="1:15" s="107" customFormat="1" ht="13.5">
      <c r="A32" s="130" t="s">
        <v>148</v>
      </c>
      <c r="B32" s="131">
        <v>479.97851406943829</v>
      </c>
      <c r="C32" s="131">
        <v>487.2597115369328</v>
      </c>
      <c r="D32" s="131">
        <v>498.12935908439908</v>
      </c>
      <c r="E32" s="131">
        <v>532.96571742793947</v>
      </c>
      <c r="F32" s="131">
        <v>571.58349093194533</v>
      </c>
      <c r="G32" s="131">
        <v>567.58162627705235</v>
      </c>
      <c r="H32" s="131">
        <v>522.39312390697341</v>
      </c>
      <c r="I32" s="131">
        <v>560.51449831510172</v>
      </c>
      <c r="J32" s="131">
        <v>568.97979173057934</v>
      </c>
      <c r="K32" s="131">
        <v>562.13722189028601</v>
      </c>
      <c r="L32" s="131">
        <v>556.20803971071894</v>
      </c>
      <c r="M32" s="132">
        <v>-1.3250992795120653E-2</v>
      </c>
      <c r="N32" s="132">
        <v>1.4849276680889645E-2</v>
      </c>
      <c r="O32" s="132">
        <v>6.0185857432896166E-2</v>
      </c>
    </row>
    <row r="33" spans="1:15" s="107" customFormat="1" ht="13.5">
      <c r="A33" s="130" t="s">
        <v>62</v>
      </c>
      <c r="B33" s="131">
        <v>1.4705545991924356</v>
      </c>
      <c r="C33" s="131">
        <v>1.6260979999999998</v>
      </c>
      <c r="D33" s="131">
        <v>1.7580711035156247</v>
      </c>
      <c r="E33" s="131">
        <v>1.82066896484375</v>
      </c>
      <c r="F33" s="131">
        <v>2.1641212599999999</v>
      </c>
      <c r="G33" s="131">
        <v>1.9884129400000004</v>
      </c>
      <c r="H33" s="131">
        <v>2.0625047024281451</v>
      </c>
      <c r="I33" s="131">
        <v>2.4024972972972973</v>
      </c>
      <c r="J33" s="131">
        <v>4.9009787837837839</v>
      </c>
      <c r="K33" s="131">
        <v>9.1976074877686713</v>
      </c>
      <c r="L33" s="131">
        <v>10.954596107696903</v>
      </c>
      <c r="M33" s="132">
        <v>0.18777253016795403</v>
      </c>
      <c r="N33" s="132">
        <v>0.22239487836966831</v>
      </c>
      <c r="O33" s="132">
        <v>1.1853689851655323E-3</v>
      </c>
    </row>
    <row r="34" spans="1:15" s="106" customFormat="1" ht="13.5">
      <c r="A34" s="125" t="s">
        <v>4</v>
      </c>
      <c r="B34" s="126">
        <v>261.39852300000001</v>
      </c>
      <c r="C34" s="126">
        <v>252.17647287500003</v>
      </c>
      <c r="D34" s="126">
        <v>249.71868000000001</v>
      </c>
      <c r="E34" s="126">
        <v>252.343008</v>
      </c>
      <c r="F34" s="126">
        <v>250.03662937000001</v>
      </c>
      <c r="G34" s="126">
        <v>254.41072000000003</v>
      </c>
      <c r="H34" s="126">
        <v>248.08174600000001</v>
      </c>
      <c r="I34" s="126">
        <v>233.71487600000003</v>
      </c>
      <c r="J34" s="126">
        <v>229.92099999999999</v>
      </c>
      <c r="K34" s="126">
        <v>233.5984095427435</v>
      </c>
      <c r="L34" s="127">
        <v>235</v>
      </c>
      <c r="M34" s="128">
        <v>3.2513661202187016E-3</v>
      </c>
      <c r="N34" s="128">
        <v>-1.0589594900440091E-2</v>
      </c>
      <c r="O34" s="129">
        <v>2.5428752349726292E-2</v>
      </c>
    </row>
    <row r="35" spans="1:15" s="106" customFormat="1" ht="13.5">
      <c r="A35" s="125" t="s">
        <v>51</v>
      </c>
      <c r="B35" s="126">
        <v>5.7826000000000004</v>
      </c>
      <c r="C35" s="126">
        <v>4.3361930000000006</v>
      </c>
      <c r="D35" s="126">
        <v>2.7017189999999998</v>
      </c>
      <c r="E35" s="126">
        <v>2.9279999999999999</v>
      </c>
      <c r="F35" s="126">
        <v>3.3477640000000006</v>
      </c>
      <c r="G35" s="126">
        <v>2.627011</v>
      </c>
      <c r="H35" s="126">
        <v>2.7059355000000003</v>
      </c>
      <c r="I35" s="126">
        <v>3.2392150899999992</v>
      </c>
      <c r="J35" s="126">
        <v>3.9409984800000006</v>
      </c>
      <c r="K35" s="126">
        <v>4.9890150000000002</v>
      </c>
      <c r="L35" s="127">
        <v>5.7974700858034316</v>
      </c>
      <c r="M35" s="128">
        <v>0.15887204259794419</v>
      </c>
      <c r="N35" s="128">
        <v>2.5685515743778531E-4</v>
      </c>
      <c r="O35" s="129">
        <v>6.2732949390145493E-4</v>
      </c>
    </row>
    <row r="36" spans="1:15" s="106" customFormat="1" ht="13.5">
      <c r="A36" s="125" t="s">
        <v>52</v>
      </c>
      <c r="B36" s="126">
        <v>9.4285261299999998</v>
      </c>
      <c r="C36" s="126">
        <v>9.6725863235225003</v>
      </c>
      <c r="D36" s="126">
        <v>9.2437609088201036</v>
      </c>
      <c r="E36" s="126">
        <v>16.674012195097927</v>
      </c>
      <c r="F36" s="126">
        <v>20.323759560141394</v>
      </c>
      <c r="G36" s="126">
        <v>15.228018707300087</v>
      </c>
      <c r="H36" s="126">
        <v>13.611869443035994</v>
      </c>
      <c r="I36" s="126">
        <v>17.800738102968346</v>
      </c>
      <c r="J36" s="126">
        <v>23.914916359155445</v>
      </c>
      <c r="K36" s="126">
        <v>24.517796899446392</v>
      </c>
      <c r="L36" s="127">
        <v>26.211933388662459</v>
      </c>
      <c r="M36" s="128">
        <v>6.6177201464300284E-2</v>
      </c>
      <c r="N36" s="128">
        <v>0.10765758209947829</v>
      </c>
      <c r="O36" s="129">
        <v>2.8363266499907215E-3</v>
      </c>
    </row>
    <row r="37" spans="1:15" s="107" customFormat="1" ht="13.5">
      <c r="A37" s="130" t="s">
        <v>63</v>
      </c>
      <c r="B37" s="131">
        <v>276.60964912999998</v>
      </c>
      <c r="C37" s="131">
        <v>266.18525219852251</v>
      </c>
      <c r="D37" s="131">
        <v>261.66415990882012</v>
      </c>
      <c r="E37" s="131">
        <v>271.94502019509787</v>
      </c>
      <c r="F37" s="131">
        <v>273.70815293014141</v>
      </c>
      <c r="G37" s="131">
        <v>272.26574970730007</v>
      </c>
      <c r="H37" s="131">
        <v>264.39955094303605</v>
      </c>
      <c r="I37" s="131">
        <v>254.75482919296837</v>
      </c>
      <c r="J37" s="131">
        <v>257.77691483915544</v>
      </c>
      <c r="K37" s="131">
        <v>263.10522144218987</v>
      </c>
      <c r="L37" s="131">
        <v>267.0094034744659</v>
      </c>
      <c r="M37" s="132">
        <v>1.206607807173099E-2</v>
      </c>
      <c r="N37" s="132">
        <v>-3.5261112785562876E-3</v>
      </c>
      <c r="O37" s="132">
        <v>2.889240849361847E-2</v>
      </c>
    </row>
    <row r="38" spans="1:15" s="106" customFormat="1" ht="13.5">
      <c r="A38" s="125" t="s">
        <v>5</v>
      </c>
      <c r="B38" s="126">
        <v>505.27041049999997</v>
      </c>
      <c r="C38" s="126">
        <v>503.74548864000008</v>
      </c>
      <c r="D38" s="126">
        <v>502.12744790099998</v>
      </c>
      <c r="E38" s="126">
        <v>487.22620368000003</v>
      </c>
      <c r="F38" s="126">
        <v>501.96022714261602</v>
      </c>
      <c r="G38" s="126">
        <v>505.40842841350798</v>
      </c>
      <c r="H38" s="126">
        <v>467.87115239233293</v>
      </c>
      <c r="I38" s="126">
        <v>478.82573401896201</v>
      </c>
      <c r="J38" s="126">
        <v>458.46783330668399</v>
      </c>
      <c r="K38" s="126">
        <v>460.38059159175873</v>
      </c>
      <c r="L38" s="127">
        <v>462.89453647672815</v>
      </c>
      <c r="M38" s="128">
        <v>2.7134195860623045E-3</v>
      </c>
      <c r="N38" s="128">
        <v>-8.7211984974314705E-3</v>
      </c>
      <c r="O38" s="129">
        <v>5.0088640562161973E-2</v>
      </c>
    </row>
    <row r="39" spans="1:15" s="106" customFormat="1" ht="13.5">
      <c r="A39" s="125" t="s">
        <v>54</v>
      </c>
      <c r="B39" s="126">
        <v>3873.9189999999999</v>
      </c>
      <c r="C39" s="126">
        <v>3746.5415999999996</v>
      </c>
      <c r="D39" s="126">
        <v>3410.6039999999998</v>
      </c>
      <c r="E39" s="126">
        <v>3523.5617999999995</v>
      </c>
      <c r="F39" s="126">
        <v>3697.7357999999999</v>
      </c>
      <c r="G39" s="126">
        <v>3846.3319999999999</v>
      </c>
      <c r="H39" s="126">
        <v>3901.5770999999995</v>
      </c>
      <c r="I39" s="126">
        <v>4125.8338999999987</v>
      </c>
      <c r="J39" s="126">
        <v>4558.5528999999988</v>
      </c>
      <c r="K39" s="126">
        <v>4723.320158102767</v>
      </c>
      <c r="L39" s="127">
        <v>4780</v>
      </c>
      <c r="M39" s="128">
        <v>9.2349726775955432E-3</v>
      </c>
      <c r="N39" s="128">
        <v>2.1239809858817349E-2</v>
      </c>
      <c r="O39" s="129">
        <v>0.51723164353911355</v>
      </c>
    </row>
    <row r="40" spans="1:15" s="106" customFormat="1" ht="13.5">
      <c r="A40" s="125" t="s">
        <v>6</v>
      </c>
      <c r="B40" s="126">
        <v>646.23199999999997</v>
      </c>
      <c r="C40" s="126">
        <v>674.15299999999991</v>
      </c>
      <c r="D40" s="126">
        <v>689.81</v>
      </c>
      <c r="E40" s="126">
        <v>711.68099999999993</v>
      </c>
      <c r="F40" s="126">
        <v>760.40700000000004</v>
      </c>
      <c r="G40" s="126">
        <v>753.91200000000003</v>
      </c>
      <c r="H40" s="126">
        <v>760.24300000000005</v>
      </c>
      <c r="I40" s="126">
        <v>812.10900000000015</v>
      </c>
      <c r="J40" s="126">
        <v>910.82099999999991</v>
      </c>
      <c r="K40" s="126">
        <v>1011.308</v>
      </c>
      <c r="L40" s="127">
        <v>1085.085</v>
      </c>
      <c r="M40" s="128">
        <v>7.0020495126357218E-2</v>
      </c>
      <c r="N40" s="128">
        <v>5.3191947798927774E-2</v>
      </c>
      <c r="O40" s="129">
        <v>0.11741428826979895</v>
      </c>
    </row>
    <row r="41" spans="1:15" s="106" customFormat="1" ht="13.5">
      <c r="A41" s="125" t="s">
        <v>7</v>
      </c>
      <c r="B41" s="126">
        <v>458.09670699999992</v>
      </c>
      <c r="C41" s="126">
        <v>461.56608</v>
      </c>
      <c r="D41" s="126">
        <v>456.19777500000004</v>
      </c>
      <c r="E41" s="126">
        <v>461.24818399999992</v>
      </c>
      <c r="F41" s="126">
        <v>557.77293999999995</v>
      </c>
      <c r="G41" s="126">
        <v>616.15959399999997</v>
      </c>
      <c r="H41" s="126">
        <v>563.72825499999999</v>
      </c>
      <c r="I41" s="126">
        <v>613.99025599999993</v>
      </c>
      <c r="J41" s="126">
        <v>687.43238399999996</v>
      </c>
      <c r="K41" s="126">
        <v>775.18185500000004</v>
      </c>
      <c r="L41" s="127">
        <v>836.13</v>
      </c>
      <c r="M41" s="128">
        <v>7.5677257439518808E-2</v>
      </c>
      <c r="N41" s="128">
        <v>6.2017476703632779E-2</v>
      </c>
      <c r="O41" s="129">
        <v>9.0475500860326144E-2</v>
      </c>
    </row>
    <row r="42" spans="1:15" s="106" customFormat="1" ht="13.5">
      <c r="A42" s="125" t="s">
        <v>27</v>
      </c>
      <c r="B42" s="126">
        <v>1.3075150000000002</v>
      </c>
      <c r="C42" s="126">
        <v>1.170817</v>
      </c>
      <c r="D42" s="126">
        <v>1.3404240000000001</v>
      </c>
      <c r="E42" s="126">
        <v>1.3885180000000001</v>
      </c>
      <c r="F42" s="126">
        <v>1.040705</v>
      </c>
      <c r="G42" s="126">
        <v>0.75834800000000013</v>
      </c>
      <c r="H42" s="126">
        <v>0.77201200000000014</v>
      </c>
      <c r="I42" s="126">
        <v>0.67471300000000001</v>
      </c>
      <c r="J42" s="126">
        <v>0.69668300000000016</v>
      </c>
      <c r="K42" s="126">
        <v>0.63551800000000014</v>
      </c>
      <c r="L42" s="127">
        <v>0.51966836458333332</v>
      </c>
      <c r="M42" s="128">
        <v>-0.18452584244080161</v>
      </c>
      <c r="N42" s="128">
        <v>-8.8140430927732272E-2</v>
      </c>
      <c r="O42" s="129">
        <v>5.6231992114795134E-5</v>
      </c>
    </row>
    <row r="43" spans="1:15" s="106" customFormat="1" ht="13.5">
      <c r="A43" s="125" t="s">
        <v>125</v>
      </c>
      <c r="B43" s="126">
        <v>24.449300000000001</v>
      </c>
      <c r="C43" s="126">
        <v>24.146100000000001</v>
      </c>
      <c r="D43" s="126">
        <v>35.096499999999999</v>
      </c>
      <c r="E43" s="126">
        <v>49.480300000000007</v>
      </c>
      <c r="F43" s="126">
        <v>54.572300000000006</v>
      </c>
      <c r="G43" s="126">
        <v>57.128799999999998</v>
      </c>
      <c r="H43" s="126">
        <v>43.079000000000001</v>
      </c>
      <c r="I43" s="126">
        <v>32.317599999999999</v>
      </c>
      <c r="J43" s="126">
        <v>39.340000000000003</v>
      </c>
      <c r="K43" s="126">
        <v>83.234800000000007</v>
      </c>
      <c r="L43" s="127">
        <v>106.54089999999999</v>
      </c>
      <c r="M43" s="128">
        <v>0.27650699761168074</v>
      </c>
      <c r="N43" s="128">
        <v>0.15857724144129515</v>
      </c>
      <c r="O43" s="129">
        <v>1.1528519834965761E-2</v>
      </c>
    </row>
    <row r="44" spans="1:15" s="106" customFormat="1" ht="13.5">
      <c r="A44" s="125" t="s">
        <v>55</v>
      </c>
      <c r="B44" s="126">
        <v>3.9844472199999998</v>
      </c>
      <c r="C44" s="126">
        <v>3.3906479999999997</v>
      </c>
      <c r="D44" s="126">
        <v>2.866622</v>
      </c>
      <c r="E44" s="126">
        <v>2.9185629999999994</v>
      </c>
      <c r="F44" s="126">
        <v>3.2307979999999996</v>
      </c>
      <c r="G44" s="126">
        <v>3.0339829999999997</v>
      </c>
      <c r="H44" s="126">
        <v>2.8186819999999995</v>
      </c>
      <c r="I44" s="126">
        <v>2.867610285</v>
      </c>
      <c r="J44" s="126">
        <v>2.63747607</v>
      </c>
      <c r="K44" s="126">
        <v>2.6000841199999996</v>
      </c>
      <c r="L44" s="127">
        <v>2.5094258600000003</v>
      </c>
      <c r="M44" s="128">
        <v>-3.7504407668449757E-2</v>
      </c>
      <c r="N44" s="128">
        <v>-4.518193084257216E-2</v>
      </c>
      <c r="O44" s="129">
        <v>2.7153859035718695E-4</v>
      </c>
    </row>
    <row r="45" spans="1:15" s="106" customFormat="1" ht="13.5">
      <c r="A45" s="125" t="s">
        <v>56</v>
      </c>
      <c r="B45" s="126">
        <v>3.3825000000000003</v>
      </c>
      <c r="C45" s="126">
        <v>3.3250000000000002</v>
      </c>
      <c r="D45" s="126">
        <v>4.0990000000000002</v>
      </c>
      <c r="E45" s="126">
        <v>4.1710000000000003</v>
      </c>
      <c r="F45" s="126">
        <v>4.3849735000000001</v>
      </c>
      <c r="G45" s="126">
        <v>7.0525084999999983</v>
      </c>
      <c r="H45" s="126">
        <v>9.5916064999999993</v>
      </c>
      <c r="I45" s="126">
        <v>9.7286579999999994</v>
      </c>
      <c r="J45" s="126">
        <v>12.302630300000001</v>
      </c>
      <c r="K45" s="126">
        <v>17.390755191358025</v>
      </c>
      <c r="L45" s="127">
        <v>19.098905922222222</v>
      </c>
      <c r="M45" s="128">
        <v>9.5221162599132825E-2</v>
      </c>
      <c r="N45" s="128">
        <v>0.18898689654356637</v>
      </c>
      <c r="O45" s="129">
        <v>2.0666440376464245E-3</v>
      </c>
    </row>
    <row r="46" spans="1:15" s="106" customFormat="1" ht="13.5">
      <c r="A46" s="125" t="s">
        <v>57</v>
      </c>
      <c r="B46" s="126">
        <v>1.7480000000000002</v>
      </c>
      <c r="C46" s="126">
        <v>1.7639999999999998</v>
      </c>
      <c r="D46" s="126">
        <v>1.7259999999999998</v>
      </c>
      <c r="E46" s="126">
        <v>1.4850000000000001</v>
      </c>
      <c r="F46" s="126">
        <v>1.2</v>
      </c>
      <c r="G46" s="126">
        <v>1.0840000000000001</v>
      </c>
      <c r="H46" s="126">
        <v>1.0190000000000001</v>
      </c>
      <c r="I46" s="126">
        <v>0.89800000000000002</v>
      </c>
      <c r="J46" s="126">
        <v>0.82000000000000006</v>
      </c>
      <c r="K46" s="126">
        <v>0.64590000000000003</v>
      </c>
      <c r="L46" s="127">
        <v>0.54400000000000004</v>
      </c>
      <c r="M46" s="128">
        <v>-0.16006555008176837</v>
      </c>
      <c r="N46" s="128">
        <v>-0.11017265631573059</v>
      </c>
      <c r="O46" s="129">
        <v>5.8864856503196184E-5</v>
      </c>
    </row>
    <row r="47" spans="1:15" s="106" customFormat="1" ht="13.5">
      <c r="A47" s="125" t="s">
        <v>58</v>
      </c>
      <c r="B47" s="126">
        <v>17.981721499999999</v>
      </c>
      <c r="C47" s="126">
        <v>15.150549</v>
      </c>
      <c r="D47" s="126">
        <v>16.978600999999998</v>
      </c>
      <c r="E47" s="126">
        <v>16.258637</v>
      </c>
      <c r="F47" s="126">
        <v>14.85195</v>
      </c>
      <c r="G47" s="126">
        <v>14.077964999999999</v>
      </c>
      <c r="H47" s="126">
        <v>13.250573999999999</v>
      </c>
      <c r="I47" s="126">
        <v>14.221572999999998</v>
      </c>
      <c r="J47" s="126">
        <v>13.641282999999998</v>
      </c>
      <c r="K47" s="126">
        <v>12.810881</v>
      </c>
      <c r="L47" s="127">
        <v>12.751738</v>
      </c>
      <c r="M47" s="128">
        <v>-7.3362491000932284E-3</v>
      </c>
      <c r="N47" s="128">
        <v>-3.3784919923003143E-2</v>
      </c>
      <c r="O47" s="129">
        <v>1.3798331388535916E-3</v>
      </c>
    </row>
    <row r="48" spans="1:15" s="106" customFormat="1" ht="13.5">
      <c r="A48" s="125" t="s">
        <v>31</v>
      </c>
      <c r="B48" s="126">
        <v>41.085999999999999</v>
      </c>
      <c r="C48" s="126">
        <v>41.664000000000001</v>
      </c>
      <c r="D48" s="126">
        <v>38.734999999999999</v>
      </c>
      <c r="E48" s="126">
        <v>38.408999999999999</v>
      </c>
      <c r="F48" s="126">
        <v>42.384</v>
      </c>
      <c r="G48" s="126">
        <v>46.386999999999993</v>
      </c>
      <c r="H48" s="126">
        <v>44.598360000000007</v>
      </c>
      <c r="I48" s="126">
        <v>48.315599999999996</v>
      </c>
      <c r="J48" s="126">
        <v>49.854700000000001</v>
      </c>
      <c r="K48" s="126">
        <v>47.25869999999999</v>
      </c>
      <c r="L48" s="127">
        <v>43.828633085464105</v>
      </c>
      <c r="M48" s="128">
        <v>-7.5114577382733194E-2</v>
      </c>
      <c r="N48" s="128">
        <v>6.482913334356244E-3</v>
      </c>
      <c r="O48" s="129">
        <v>4.7425849215203698E-3</v>
      </c>
    </row>
    <row r="49" spans="1:15" s="106" customFormat="1" ht="13.5">
      <c r="A49" s="125" t="s">
        <v>33</v>
      </c>
      <c r="B49" s="126">
        <v>44.249390032999997</v>
      </c>
      <c r="C49" s="126">
        <v>47.693408166666671</v>
      </c>
      <c r="D49" s="126">
        <v>64.179225166666683</v>
      </c>
      <c r="E49" s="126">
        <v>61.641117959729378</v>
      </c>
      <c r="F49" s="126">
        <v>58.793162176231867</v>
      </c>
      <c r="G49" s="126">
        <v>64.943210327682294</v>
      </c>
      <c r="H49" s="126">
        <v>60.847342345654667</v>
      </c>
      <c r="I49" s="126">
        <v>57.38903265386719</v>
      </c>
      <c r="J49" s="126">
        <v>64.238449583671866</v>
      </c>
      <c r="K49" s="126">
        <v>67.20450297870731</v>
      </c>
      <c r="L49" s="127">
        <v>67.189318613615114</v>
      </c>
      <c r="M49" s="128">
        <v>-2.9575657812157541E-3</v>
      </c>
      <c r="N49" s="128">
        <v>4.2651794045039049E-2</v>
      </c>
      <c r="O49" s="129">
        <v>7.2703852917977612E-3</v>
      </c>
    </row>
    <row r="50" spans="1:15" s="107" customFormat="1" ht="13.5">
      <c r="A50" s="130" t="s">
        <v>59</v>
      </c>
      <c r="B50" s="131">
        <v>5621.7069912529996</v>
      </c>
      <c r="C50" s="131">
        <v>5524.3106908066657</v>
      </c>
      <c r="D50" s="131">
        <v>5223.7605950676652</v>
      </c>
      <c r="E50" s="131">
        <v>5359.4693236397288</v>
      </c>
      <c r="F50" s="131">
        <v>5698.333855818848</v>
      </c>
      <c r="G50" s="131">
        <v>5916.2778372411922</v>
      </c>
      <c r="H50" s="131">
        <v>5869.3960842379884</v>
      </c>
      <c r="I50" s="131">
        <v>6197.1716769578288</v>
      </c>
      <c r="J50" s="131">
        <v>6798.8053392603542</v>
      </c>
      <c r="K50" s="131">
        <v>7201.9717459845915</v>
      </c>
      <c r="L50" s="131">
        <v>7417.0921263226137</v>
      </c>
      <c r="M50" s="132">
        <v>2.705579918624279E-2</v>
      </c>
      <c r="N50" s="132">
        <v>2.8102811353008406E-2</v>
      </c>
      <c r="O50" s="132">
        <v>0.80258467589515969</v>
      </c>
    </row>
    <row r="51" spans="1:15" s="107" customFormat="1" ht="13.5">
      <c r="A51" s="130" t="s">
        <v>97</v>
      </c>
      <c r="B51" s="131">
        <v>8181.6410494936226</v>
      </c>
      <c r="C51" s="131">
        <v>7952.4119604126463</v>
      </c>
      <c r="D51" s="131">
        <v>7481.8238470853375</v>
      </c>
      <c r="E51" s="131">
        <v>7705.1611868618675</v>
      </c>
      <c r="F51" s="131">
        <v>8049.0174720089699</v>
      </c>
      <c r="G51" s="131">
        <v>8138.1409417985169</v>
      </c>
      <c r="H51" s="131">
        <v>7750.7646589362248</v>
      </c>
      <c r="I51" s="131">
        <v>8188.2768767639473</v>
      </c>
      <c r="J51" s="131">
        <v>8846.3328600797086</v>
      </c>
      <c r="K51" s="131">
        <v>9134.8736596634226</v>
      </c>
      <c r="L51" s="131">
        <v>9241.5072815214025</v>
      </c>
      <c r="M51" s="132">
        <v>8.9091108421648357E-3</v>
      </c>
      <c r="N51" s="132">
        <v>1.2255718313909814E-2</v>
      </c>
      <c r="O51" s="132">
        <v>1</v>
      </c>
    </row>
    <row r="52" spans="1:15" s="106" customFormat="1" ht="13.5">
      <c r="A52" s="125" t="s">
        <v>60</v>
      </c>
      <c r="B52" s="126">
        <v>2146.3525202240162</v>
      </c>
      <c r="C52" s="126">
        <v>2016.1168769468525</v>
      </c>
      <c r="D52" s="126">
        <v>1842.3227476318968</v>
      </c>
      <c r="E52" s="126">
        <v>1872.3911628052224</v>
      </c>
      <c r="F52" s="126">
        <v>1856.1593235435773</v>
      </c>
      <c r="G52" s="126">
        <v>1740.7793119939549</v>
      </c>
      <c r="H52" s="126">
        <v>1427.2713348758768</v>
      </c>
      <c r="I52" s="126">
        <v>1514.8194247387091</v>
      </c>
      <c r="J52" s="126">
        <v>1532.3203942339958</v>
      </c>
      <c r="K52" s="126">
        <v>1441.0203636745409</v>
      </c>
      <c r="L52" s="127">
        <v>1346.9509973254765</v>
      </c>
      <c r="M52" s="128">
        <v>-6.7833573206120934E-2</v>
      </c>
      <c r="N52" s="128">
        <v>-4.5523864436981532E-2</v>
      </c>
      <c r="O52" s="129">
        <v>0.145750141864708</v>
      </c>
    </row>
    <row r="53" spans="1:15" s="106" customFormat="1" ht="13.5">
      <c r="A53" s="125" t="s">
        <v>99</v>
      </c>
      <c r="B53" s="126">
        <v>6035.2885292696055</v>
      </c>
      <c r="C53" s="126">
        <v>5936.2950834657941</v>
      </c>
      <c r="D53" s="126">
        <v>5639.5010994534441</v>
      </c>
      <c r="E53" s="126">
        <v>5832.7700240566473</v>
      </c>
      <c r="F53" s="126">
        <v>6192.8581484653942</v>
      </c>
      <c r="G53" s="126">
        <v>6397.3616298045636</v>
      </c>
      <c r="H53" s="126">
        <v>6323.4933240603477</v>
      </c>
      <c r="I53" s="126">
        <v>6673.4574520252354</v>
      </c>
      <c r="J53" s="126">
        <v>7314.0124658457107</v>
      </c>
      <c r="K53" s="126">
        <v>7693.8532959888798</v>
      </c>
      <c r="L53" s="127">
        <v>7894.5562841959254</v>
      </c>
      <c r="M53" s="128">
        <v>2.3282632954196192E-2</v>
      </c>
      <c r="N53" s="128">
        <v>2.7218822763332762E-2</v>
      </c>
      <c r="O53" s="129">
        <v>0.85424985813529197</v>
      </c>
    </row>
    <row r="54" spans="1:15" s="106" customFormat="1" ht="14.25" thickBot="1">
      <c r="A54" s="108" t="s">
        <v>222</v>
      </c>
      <c r="B54" s="109">
        <v>527.34453764068905</v>
      </c>
      <c r="C54" s="109">
        <v>521.30128442241414</v>
      </c>
      <c r="D54" s="109">
        <v>481.5686398748212</v>
      </c>
      <c r="E54" s="109">
        <v>492.2166984462034</v>
      </c>
      <c r="F54" s="109">
        <v>473.39166063351496</v>
      </c>
      <c r="G54" s="109">
        <v>397.25729020714289</v>
      </c>
      <c r="H54" s="109">
        <v>318.84560738921618</v>
      </c>
      <c r="I54" s="109">
        <v>348.92462545339168</v>
      </c>
      <c r="J54" s="109">
        <v>368.12980927130008</v>
      </c>
      <c r="K54" s="109">
        <v>291.32314149643963</v>
      </c>
      <c r="L54" s="110">
        <v>255.66288283577273</v>
      </c>
      <c r="M54" s="111">
        <v>-0.12480570867342389</v>
      </c>
      <c r="N54" s="111">
        <v>-6.9840720649795962E-2</v>
      </c>
      <c r="O54" s="119">
        <v>2.766463035169342E-2</v>
      </c>
    </row>
    <row r="55" spans="1:15" ht="29.25" customHeight="1" thickTop="1">
      <c r="A55" s="195" t="s">
        <v>235</v>
      </c>
      <c r="B55" s="196"/>
      <c r="C55" s="196"/>
      <c r="D55" s="196"/>
      <c r="E55" s="196"/>
      <c r="F55" s="196"/>
      <c r="G55" s="196"/>
      <c r="H55" s="196"/>
      <c r="I55" s="196"/>
      <c r="J55" s="196"/>
      <c r="K55" s="196"/>
      <c r="L55" s="196"/>
      <c r="M55" s="196"/>
      <c r="N55" s="196"/>
      <c r="O55" s="197"/>
    </row>
    <row r="56" spans="1:15">
      <c r="A56" s="112" t="s">
        <v>236</v>
      </c>
    </row>
    <row r="57" spans="1:15">
      <c r="A57" s="112" t="s">
        <v>237</v>
      </c>
    </row>
    <row r="58" spans="1:15" ht="12.6" customHeight="1">
      <c r="A58" s="112" t="s">
        <v>238</v>
      </c>
    </row>
    <row r="59" spans="1:15">
      <c r="A59" s="113" t="s">
        <v>239</v>
      </c>
    </row>
    <row r="60" spans="1:15">
      <c r="A60" s="83" t="s">
        <v>240</v>
      </c>
    </row>
    <row r="61" spans="1:15" ht="15" customHeight="1">
      <c r="A61" s="198" t="s">
        <v>276</v>
      </c>
      <c r="B61" s="199"/>
      <c r="C61" s="199"/>
      <c r="D61" s="199"/>
      <c r="E61" s="199"/>
      <c r="F61" s="199"/>
      <c r="G61" s="199"/>
      <c r="H61" s="199"/>
      <c r="I61" s="199"/>
      <c r="J61" s="199"/>
      <c r="K61" s="199"/>
      <c r="L61" s="199"/>
      <c r="M61" s="199"/>
      <c r="N61" s="199"/>
    </row>
  </sheetData>
  <mergeCells count="4">
    <mergeCell ref="A1:O1"/>
    <mergeCell ref="A2:O2"/>
    <mergeCell ref="A55:O55"/>
    <mergeCell ref="A61:N61"/>
  </mergeCells>
  <conditionalFormatting sqref="M5:O54">
    <cfRule type="cellIs" dxfId="3" priority="1" operator="lessThanOrEqual">
      <formula>0</formula>
    </cfRule>
    <cfRule type="cellIs" dxfId="2" priority="2" operator="greaterThan">
      <formula>0</formula>
    </cfRule>
  </conditionalFormatting>
  <printOptions horizontalCentered="1"/>
  <pageMargins left="0.27559055118110237" right="0.27559055118110237" top="0.59055118110236227" bottom="0.44" header="0.19685039370078741" footer="0.23622047244094491"/>
  <pageSetup paperSize="9" scale="86" firstPageNumber="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O292"/>
  <sheetViews>
    <sheetView topLeftCell="A97" zoomScaleNormal="100" zoomScaleSheetLayoutView="100" workbookViewId="0">
      <selection activeCell="K123" sqref="K123"/>
    </sheetView>
  </sheetViews>
  <sheetFormatPr defaultColWidth="8.7109375" defaultRowHeight="12.75"/>
  <cols>
    <col min="1" max="1" width="18.5703125" style="74" customWidth="1"/>
    <col min="2" max="12" width="6.28515625" style="75" customWidth="1"/>
    <col min="13" max="13" width="6.7109375" style="69" customWidth="1"/>
    <col min="14" max="14" width="8.28515625" style="69" customWidth="1"/>
    <col min="15" max="15" width="6.42578125" style="84" customWidth="1"/>
    <col min="16" max="16384" width="8.7109375" style="69"/>
  </cols>
  <sheetData>
    <row r="1" spans="1:15" ht="19.5" customHeight="1">
      <c r="A1" s="200" t="s">
        <v>274</v>
      </c>
      <c r="B1" s="201"/>
      <c r="C1" s="201"/>
      <c r="D1" s="201"/>
      <c r="E1" s="201"/>
      <c r="F1" s="201"/>
      <c r="G1" s="201"/>
      <c r="H1" s="201"/>
      <c r="I1" s="201"/>
      <c r="J1" s="201"/>
      <c r="K1" s="201"/>
      <c r="L1" s="201"/>
      <c r="M1" s="201"/>
      <c r="N1" s="201"/>
      <c r="O1" s="202"/>
    </row>
    <row r="2" spans="1:15" ht="15.6" customHeight="1">
      <c r="A2" s="203" t="s">
        <v>191</v>
      </c>
      <c r="B2" s="204"/>
      <c r="C2" s="204"/>
      <c r="D2" s="204"/>
      <c r="E2" s="204"/>
      <c r="F2" s="204"/>
      <c r="G2" s="204"/>
      <c r="H2" s="204"/>
      <c r="I2" s="204"/>
      <c r="J2" s="204"/>
      <c r="K2" s="204"/>
      <c r="L2" s="204"/>
      <c r="M2" s="204"/>
      <c r="N2" s="204"/>
      <c r="O2" s="205"/>
    </row>
    <row r="3" spans="1:15" s="52" customFormat="1" ht="68.45" customHeight="1">
      <c r="A3" s="121" t="s">
        <v>8</v>
      </c>
      <c r="B3" s="98">
        <v>2014</v>
      </c>
      <c r="C3" s="98">
        <v>2015</v>
      </c>
      <c r="D3" s="98">
        <v>2016</v>
      </c>
      <c r="E3" s="98">
        <v>2017</v>
      </c>
      <c r="F3" s="98">
        <v>2018</v>
      </c>
      <c r="G3" s="98">
        <v>2019</v>
      </c>
      <c r="H3" s="98">
        <v>2020</v>
      </c>
      <c r="I3" s="98">
        <v>2021</v>
      </c>
      <c r="J3" s="98">
        <v>2022</v>
      </c>
      <c r="K3" s="98">
        <v>2023</v>
      </c>
      <c r="L3" s="98">
        <v>2024</v>
      </c>
      <c r="M3" s="122" t="s">
        <v>232</v>
      </c>
      <c r="N3" s="123" t="s">
        <v>234</v>
      </c>
      <c r="O3" s="97" t="s">
        <v>233</v>
      </c>
    </row>
    <row r="4" spans="1:15" s="53" customFormat="1" ht="16.149999999999999" customHeight="1">
      <c r="A4" s="93" t="s">
        <v>9</v>
      </c>
      <c r="B4" s="93" t="s">
        <v>10</v>
      </c>
      <c r="C4" s="94" t="s">
        <v>11</v>
      </c>
      <c r="D4" s="94" t="s">
        <v>12</v>
      </c>
      <c r="E4" s="94" t="s">
        <v>13</v>
      </c>
      <c r="F4" s="94" t="s">
        <v>14</v>
      </c>
      <c r="G4" s="94" t="s">
        <v>15</v>
      </c>
      <c r="H4" s="94" t="s">
        <v>21</v>
      </c>
      <c r="I4" s="94" t="s">
        <v>16</v>
      </c>
      <c r="J4" s="94" t="s">
        <v>17</v>
      </c>
      <c r="K4" s="94" t="s">
        <v>18</v>
      </c>
      <c r="L4" s="94" t="s">
        <v>19</v>
      </c>
      <c r="M4" s="95" t="s">
        <v>20</v>
      </c>
      <c r="N4" s="95" t="s">
        <v>165</v>
      </c>
      <c r="O4" s="95" t="s">
        <v>200</v>
      </c>
    </row>
    <row r="5" spans="1:15" s="103" customFormat="1" ht="13.5">
      <c r="A5" s="133" t="s">
        <v>26</v>
      </c>
      <c r="B5" s="134">
        <v>0.81935060024261475</v>
      </c>
      <c r="C5" s="134">
        <v>0.77162629365921021</v>
      </c>
      <c r="D5" s="134">
        <v>0.76903730630874634</v>
      </c>
      <c r="E5" s="134">
        <v>0.78966426849365234</v>
      </c>
      <c r="F5" s="134">
        <v>0.65146231651306152</v>
      </c>
      <c r="G5" s="134">
        <v>0.608955979347229</v>
      </c>
      <c r="H5" s="134">
        <v>0.5262410044670105</v>
      </c>
      <c r="I5" s="134">
        <v>0.47244200110435486</v>
      </c>
      <c r="J5" s="134">
        <v>0.38511198759078979</v>
      </c>
      <c r="K5" s="134">
        <v>0.37068098783493042</v>
      </c>
      <c r="L5" s="135">
        <v>0.29211398959159851</v>
      </c>
      <c r="M5" s="136">
        <v>-0.21410627062776733</v>
      </c>
      <c r="N5" s="129">
        <v>-9.7996426717700591E-2</v>
      </c>
      <c r="O5" s="129">
        <v>1.76972343754456E-3</v>
      </c>
    </row>
    <row r="6" spans="1:15" s="104" customFormat="1" ht="13.5">
      <c r="A6" s="133" t="s">
        <v>38</v>
      </c>
      <c r="B6" s="134">
        <v>0.53257983922958374</v>
      </c>
      <c r="C6" s="134">
        <v>0.53154164552688599</v>
      </c>
      <c r="D6" s="134">
        <v>0.52067989110946655</v>
      </c>
      <c r="E6" s="134">
        <v>0.63631004095077515</v>
      </c>
      <c r="F6" s="134">
        <v>0.56716364622116089</v>
      </c>
      <c r="G6" s="134">
        <v>0.54149341583251953</v>
      </c>
      <c r="H6" s="134">
        <v>0.23936760425567627</v>
      </c>
      <c r="I6" s="134">
        <v>0.19845439493656158</v>
      </c>
      <c r="J6" s="134">
        <v>0.24421299993991852</v>
      </c>
      <c r="K6" s="134">
        <v>0.2782990038394928</v>
      </c>
      <c r="L6" s="135">
        <v>0.28235962986946106</v>
      </c>
      <c r="M6" s="136">
        <v>1.1818768971644689E-2</v>
      </c>
      <c r="N6" s="129">
        <v>-6.1483768308274844E-2</v>
      </c>
      <c r="O6" s="129">
        <v>1.7106282910141187E-3</v>
      </c>
    </row>
    <row r="7" spans="1:15" s="104" customFormat="1" ht="13.5">
      <c r="A7" s="133" t="s">
        <v>37</v>
      </c>
      <c r="B7" s="134">
        <v>18.039081573486328</v>
      </c>
      <c r="C7" s="134">
        <v>15.58467960357666</v>
      </c>
      <c r="D7" s="134">
        <v>14.258667945861816</v>
      </c>
      <c r="E7" s="134">
        <v>13.869333267211914</v>
      </c>
      <c r="F7" s="134">
        <v>13.282051086425781</v>
      </c>
      <c r="G7" s="134">
        <v>11.341655731201172</v>
      </c>
      <c r="H7" s="134">
        <v>9.2022533416748047</v>
      </c>
      <c r="I7" s="134">
        <v>10.572819709777832</v>
      </c>
      <c r="J7" s="134">
        <v>9.9107112884521484</v>
      </c>
      <c r="K7" s="134">
        <v>8.1907510757446289</v>
      </c>
      <c r="L7" s="135">
        <v>7.9042572975158691</v>
      </c>
      <c r="M7" s="136">
        <v>-3.7614390523365793E-2</v>
      </c>
      <c r="N7" s="129">
        <v>-7.9201369623984497E-2</v>
      </c>
      <c r="O7" s="129">
        <v>4.7886612398651024E-2</v>
      </c>
    </row>
    <row r="8" spans="1:15" s="105" customFormat="1" ht="13.5">
      <c r="A8" s="137" t="s">
        <v>39</v>
      </c>
      <c r="B8" s="138">
        <v>19.391012012958527</v>
      </c>
      <c r="C8" s="138">
        <v>16.887847542762756</v>
      </c>
      <c r="D8" s="138">
        <v>15.548385143280029</v>
      </c>
      <c r="E8" s="138">
        <v>15.295307576656342</v>
      </c>
      <c r="F8" s="138">
        <v>14.500677049160004</v>
      </c>
      <c r="G8" s="138">
        <v>12.49210512638092</v>
      </c>
      <c r="H8" s="138">
        <v>9.9678619503974915</v>
      </c>
      <c r="I8" s="138">
        <v>11.243716105818748</v>
      </c>
      <c r="J8" s="138">
        <v>10.540036275982857</v>
      </c>
      <c r="K8" s="138">
        <v>8.8397310674190521</v>
      </c>
      <c r="L8" s="138">
        <v>8.4787309169769287</v>
      </c>
      <c r="M8" s="139">
        <v>-4.3459023694194743E-2</v>
      </c>
      <c r="N8" s="139">
        <v>-7.9395618102505061E-2</v>
      </c>
      <c r="O8" s="139">
        <v>5.1366964127209702E-2</v>
      </c>
    </row>
    <row r="9" spans="1:15" s="104" customFormat="1" ht="13.5">
      <c r="A9" s="133" t="s">
        <v>64</v>
      </c>
      <c r="B9" s="134">
        <v>5.7210180908441544E-2</v>
      </c>
      <c r="C9" s="134">
        <v>5.6930866092443466E-2</v>
      </c>
      <c r="D9" s="134">
        <v>4.3879110366106033E-2</v>
      </c>
      <c r="E9" s="134">
        <v>4.5091036707162857E-2</v>
      </c>
      <c r="F9" s="134">
        <v>4.9352932721376419E-2</v>
      </c>
      <c r="G9" s="134">
        <v>2.9246265068650246E-2</v>
      </c>
      <c r="H9" s="134">
        <v>3.6055169999599457E-2</v>
      </c>
      <c r="I9" s="134">
        <v>5.0588645040988922E-2</v>
      </c>
      <c r="J9" s="134">
        <v>5.3609691560268402E-2</v>
      </c>
      <c r="K9" s="134">
        <v>4.789365828037262E-2</v>
      </c>
      <c r="L9" s="135">
        <v>3.5828538239002228E-2</v>
      </c>
      <c r="M9" s="136">
        <v>-0.25395872144800891</v>
      </c>
      <c r="N9" s="136">
        <v>-4.5720538367581054E-2</v>
      </c>
      <c r="O9" s="136">
        <v>2.1706116828972086E-4</v>
      </c>
    </row>
    <row r="10" spans="1:15" s="104" customFormat="1" ht="13.5">
      <c r="A10" s="133" t="s">
        <v>28</v>
      </c>
      <c r="B10" s="134">
        <v>0.73357081413269043</v>
      </c>
      <c r="C10" s="134">
        <v>0.73793160915374756</v>
      </c>
      <c r="D10" s="134">
        <v>0.6665387749671936</v>
      </c>
      <c r="E10" s="134">
        <v>0.70298898220062256</v>
      </c>
      <c r="F10" s="134">
        <v>0.68752259016036987</v>
      </c>
      <c r="G10" s="134">
        <v>0.64624464511871338</v>
      </c>
      <c r="H10" s="134">
        <v>0.58426362276077271</v>
      </c>
      <c r="I10" s="134">
        <v>0.7094423770904541</v>
      </c>
      <c r="J10" s="134">
        <v>0.5859605073928833</v>
      </c>
      <c r="K10" s="134">
        <v>0.5733676552772522</v>
      </c>
      <c r="L10" s="135">
        <v>0.53210484981536865</v>
      </c>
      <c r="M10" s="136">
        <v>-7.4501314219933779E-2</v>
      </c>
      <c r="N10" s="136">
        <v>-3.1598357639054497E-2</v>
      </c>
      <c r="O10" s="136">
        <v>3.223667669138122E-3</v>
      </c>
    </row>
    <row r="11" spans="1:15" s="104" customFormat="1" ht="13.5">
      <c r="A11" s="133" t="s">
        <v>65</v>
      </c>
      <c r="B11" s="134">
        <v>0.31880807876586914</v>
      </c>
      <c r="C11" s="134">
        <v>0.30619743466377258</v>
      </c>
      <c r="D11" s="134">
        <v>0.3105379045009613</v>
      </c>
      <c r="E11" s="134">
        <v>0.32288280129432678</v>
      </c>
      <c r="F11" s="134">
        <v>0.31162205338478088</v>
      </c>
      <c r="G11" s="134">
        <v>0.31350448727607727</v>
      </c>
      <c r="H11" s="134">
        <v>0.2633247971534729</v>
      </c>
      <c r="I11" s="134">
        <v>0.29199999570846558</v>
      </c>
      <c r="J11" s="134">
        <v>0.2384745180606842</v>
      </c>
      <c r="K11" s="134">
        <v>0.14087344706058502</v>
      </c>
      <c r="L11" s="135">
        <v>0.13058650493621826</v>
      </c>
      <c r="M11" s="136">
        <v>-7.5555302122501278E-2</v>
      </c>
      <c r="N11" s="136">
        <v>-8.5387993962607767E-2</v>
      </c>
      <c r="O11" s="136">
        <v>7.9113635993864964E-4</v>
      </c>
    </row>
    <row r="12" spans="1:15" s="104" customFormat="1" ht="13.5">
      <c r="A12" s="133" t="s">
        <v>30</v>
      </c>
      <c r="B12" s="134">
        <v>0.2238008975982666</v>
      </c>
      <c r="C12" s="134">
        <v>0.20800790190696716</v>
      </c>
      <c r="D12" s="134">
        <v>0.22876931726932526</v>
      </c>
      <c r="E12" s="134">
        <v>0.17434129118919373</v>
      </c>
      <c r="F12" s="134">
        <v>0.16366533935070038</v>
      </c>
      <c r="G12" s="134">
        <v>0.19311109185218811</v>
      </c>
      <c r="H12" s="134">
        <v>0.170927494764328</v>
      </c>
      <c r="I12" s="134">
        <v>0.13572433590888977</v>
      </c>
      <c r="J12" s="134">
        <v>0.17791873216629028</v>
      </c>
      <c r="K12" s="134">
        <v>0.19544415175914764</v>
      </c>
      <c r="L12" s="135">
        <v>0.22172805666923523</v>
      </c>
      <c r="M12" s="136">
        <v>0.13138326379418763</v>
      </c>
      <c r="N12" s="136">
        <v>-9.3008176168041246E-4</v>
      </c>
      <c r="O12" s="136">
        <v>1.3433021102390904E-3</v>
      </c>
    </row>
    <row r="13" spans="1:15" s="104" customFormat="1" ht="13.5">
      <c r="A13" s="133" t="s">
        <v>192</v>
      </c>
      <c r="B13" s="134">
        <v>4.9870379734784365E-4</v>
      </c>
      <c r="C13" s="134">
        <v>5.3997832583263516E-4</v>
      </c>
      <c r="D13" s="134">
        <v>3.167715622112155E-4</v>
      </c>
      <c r="E13" s="134">
        <v>3.4083792706951499E-4</v>
      </c>
      <c r="F13" s="134">
        <v>1.1667157523334026E-3</v>
      </c>
      <c r="G13" s="134">
        <v>3.5829932312481105E-4</v>
      </c>
      <c r="H13" s="134">
        <v>1.0106395930051804E-3</v>
      </c>
      <c r="I13" s="134">
        <v>1.9794532563537359E-3</v>
      </c>
      <c r="J13" s="134">
        <v>2.8792861849069595E-3</v>
      </c>
      <c r="K13" s="134">
        <v>1.0944462846964598E-3</v>
      </c>
      <c r="L13" s="135">
        <v>3.5540488897822797E-4</v>
      </c>
      <c r="M13" s="136">
        <v>-0.67615236825688652</v>
      </c>
      <c r="N13" s="136">
        <v>-3.3308116379621833E-2</v>
      </c>
      <c r="O13" s="136">
        <v>2.1531606984042303E-6</v>
      </c>
    </row>
    <row r="14" spans="1:15" s="104" customFormat="1" ht="13.5">
      <c r="A14" s="133" t="s">
        <v>66</v>
      </c>
      <c r="B14" s="134">
        <v>3.6400001496076584E-2</v>
      </c>
      <c r="C14" s="134">
        <v>3.3927001059055328E-2</v>
      </c>
      <c r="D14" s="134">
        <v>3.6169998347759247E-2</v>
      </c>
      <c r="E14" s="134">
        <v>3.1374998390674591E-2</v>
      </c>
      <c r="F14" s="134">
        <v>2.8316700831055641E-2</v>
      </c>
      <c r="G14" s="134">
        <v>2.9467899352312088E-2</v>
      </c>
      <c r="H14" s="134">
        <v>2.1402599290013313E-2</v>
      </c>
      <c r="I14" s="134">
        <v>2.8058400377631187E-2</v>
      </c>
      <c r="J14" s="134">
        <v>3.0174799263477325E-2</v>
      </c>
      <c r="K14" s="134">
        <v>2.8181841596961021E-2</v>
      </c>
      <c r="L14" s="135">
        <v>2.5424044579267502E-2</v>
      </c>
      <c r="M14" s="136">
        <v>-0.1003221031756133</v>
      </c>
      <c r="N14" s="136">
        <v>-3.525102908614941E-2</v>
      </c>
      <c r="O14" s="136">
        <v>1.5402729472837777E-4</v>
      </c>
    </row>
    <row r="15" spans="1:15" s="104" customFormat="1" ht="13.5">
      <c r="A15" s="133" t="s">
        <v>193</v>
      </c>
      <c r="B15" s="134">
        <v>0</v>
      </c>
      <c r="C15" s="134">
        <v>0</v>
      </c>
      <c r="D15" s="134">
        <v>0</v>
      </c>
      <c r="E15" s="134">
        <v>0</v>
      </c>
      <c r="F15" s="134">
        <v>0</v>
      </c>
      <c r="G15" s="134">
        <v>0</v>
      </c>
      <c r="H15" s="134">
        <v>0</v>
      </c>
      <c r="I15" s="134">
        <v>0</v>
      </c>
      <c r="J15" s="134">
        <v>0</v>
      </c>
      <c r="K15" s="134">
        <v>0</v>
      </c>
      <c r="L15" s="135">
        <v>0</v>
      </c>
      <c r="M15" s="136" t="s">
        <v>40</v>
      </c>
      <c r="N15" s="136" t="s">
        <v>40</v>
      </c>
      <c r="O15" s="136">
        <v>0</v>
      </c>
    </row>
    <row r="16" spans="1:15" s="104" customFormat="1" ht="13.5">
      <c r="A16" s="133" t="s">
        <v>41</v>
      </c>
      <c r="B16" s="134">
        <v>8.2522667944431305E-3</v>
      </c>
      <c r="C16" s="134">
        <v>7.7326931059360504E-3</v>
      </c>
      <c r="D16" s="134">
        <v>6.4184395596385002E-3</v>
      </c>
      <c r="E16" s="134">
        <v>5.4126111790537834E-3</v>
      </c>
      <c r="F16" s="134">
        <v>4.3487665243446827E-3</v>
      </c>
      <c r="G16" s="134">
        <v>3.1454632990062237E-3</v>
      </c>
      <c r="H16" s="134">
        <v>2.2033872082829475E-3</v>
      </c>
      <c r="I16" s="134">
        <v>1.983048627153039E-3</v>
      </c>
      <c r="J16" s="134">
        <v>6.7428415641188622E-3</v>
      </c>
      <c r="K16" s="134">
        <v>8.2909911870956421E-3</v>
      </c>
      <c r="L16" s="135">
        <v>9.0671367943286896E-3</v>
      </c>
      <c r="M16" s="136">
        <v>9.0625112544299169E-2</v>
      </c>
      <c r="N16" s="136">
        <v>9.4613391443998385E-3</v>
      </c>
      <c r="O16" s="136">
        <v>5.4931722095132542E-5</v>
      </c>
    </row>
    <row r="17" spans="1:15" s="104" customFormat="1" ht="13.5">
      <c r="A17" s="133" t="s">
        <v>149</v>
      </c>
      <c r="B17" s="134">
        <v>4.2104044991333467E-2</v>
      </c>
      <c r="C17" s="134">
        <v>5.3305973655831479E-2</v>
      </c>
      <c r="D17" s="134">
        <v>5.8380168700750801E-2</v>
      </c>
      <c r="E17" s="134">
        <v>4.3578870479109355E-2</v>
      </c>
      <c r="F17" s="134">
        <v>5.6605178258735123E-2</v>
      </c>
      <c r="G17" s="134">
        <v>7.4340840700031663E-2</v>
      </c>
      <c r="H17" s="134">
        <v>6.0997399771167693E-2</v>
      </c>
      <c r="I17" s="134">
        <v>6.8470561374851968E-2</v>
      </c>
      <c r="J17" s="134">
        <v>4.7405346284449479E-2</v>
      </c>
      <c r="K17" s="134">
        <v>5.5632842657303172E-2</v>
      </c>
      <c r="L17" s="135">
        <v>3.9740249842850517E-2</v>
      </c>
      <c r="M17" s="136">
        <v>-0.2876209801218117</v>
      </c>
      <c r="N17" s="136">
        <v>-5.761269127891322E-3</v>
      </c>
      <c r="O17" s="136">
        <v>2.407596146254264E-4</v>
      </c>
    </row>
    <row r="18" spans="1:15" s="104" customFormat="1" ht="13.5">
      <c r="A18" s="133" t="s">
        <v>150</v>
      </c>
      <c r="B18" s="134">
        <v>8.2544343839572321E-2</v>
      </c>
      <c r="C18" s="134">
        <v>7.96673157154828E-2</v>
      </c>
      <c r="D18" s="134">
        <v>8.0911303398920609E-2</v>
      </c>
      <c r="E18" s="134">
        <v>7.0803927525275867E-2</v>
      </c>
      <c r="F18" s="134">
        <v>7.1859444072515544E-2</v>
      </c>
      <c r="G18" s="134">
        <v>0.10286415476900856</v>
      </c>
      <c r="H18" s="134">
        <v>0.12292363163339814</v>
      </c>
      <c r="I18" s="134">
        <v>0.11423310072848381</v>
      </c>
      <c r="J18" s="134">
        <v>0.1186433095092525</v>
      </c>
      <c r="K18" s="134">
        <v>0.12261560889305656</v>
      </c>
      <c r="L18" s="135">
        <v>0.12711451942857366</v>
      </c>
      <c r="M18" s="136">
        <v>3.385868359553923E-2</v>
      </c>
      <c r="N18" s="136">
        <v>4.4120887927127539E-2</v>
      </c>
      <c r="O18" s="136">
        <v>7.7010192014244469E-4</v>
      </c>
    </row>
    <row r="19" spans="1:15" s="104" customFormat="1" ht="13.5">
      <c r="A19" s="133" t="s">
        <v>151</v>
      </c>
      <c r="B19" s="134">
        <v>3.2132621981872944E-4</v>
      </c>
      <c r="C19" s="134">
        <v>5.0383120651531499E-4</v>
      </c>
      <c r="D19" s="134">
        <v>5.8315943169873208E-4</v>
      </c>
      <c r="E19" s="134">
        <v>5.7529835248715244E-4</v>
      </c>
      <c r="F19" s="134">
        <v>8.1640849384712055E-4</v>
      </c>
      <c r="G19" s="134">
        <v>1.2769119421136566E-3</v>
      </c>
      <c r="H19" s="134">
        <v>3.1619602304999717E-4</v>
      </c>
      <c r="I19" s="134">
        <v>4.8029641493485542E-4</v>
      </c>
      <c r="J19" s="134">
        <v>3.6192055949868518E-4</v>
      </c>
      <c r="K19" s="134">
        <v>3.9992597066884628E-4</v>
      </c>
      <c r="L19" s="135">
        <v>4.045444356961525E-4</v>
      </c>
      <c r="M19" s="136">
        <v>8.7845066815597228E-3</v>
      </c>
      <c r="N19" s="136">
        <v>2.3297720555260026E-2</v>
      </c>
      <c r="O19" s="136">
        <v>2.450864371065062E-6</v>
      </c>
    </row>
    <row r="20" spans="1:15" s="105" customFormat="1" ht="13.5">
      <c r="A20" s="137" t="s">
        <v>43</v>
      </c>
      <c r="B20" s="138">
        <v>1.5035106585438598</v>
      </c>
      <c r="C20" s="138">
        <v>1.4847446048855844</v>
      </c>
      <c r="D20" s="138">
        <v>1.4325049481045653</v>
      </c>
      <c r="E20" s="138">
        <v>1.3973906552449762</v>
      </c>
      <c r="F20" s="138">
        <v>1.3752761295500591</v>
      </c>
      <c r="G20" s="138">
        <v>1.393560058701226</v>
      </c>
      <c r="H20" s="138">
        <v>1.2634249381970903</v>
      </c>
      <c r="I20" s="138">
        <v>1.402960214528207</v>
      </c>
      <c r="J20" s="138">
        <v>1.26217095254583</v>
      </c>
      <c r="K20" s="138">
        <v>1.1737945689671392</v>
      </c>
      <c r="L20" s="138">
        <v>1.1223538496295191</v>
      </c>
      <c r="M20" s="139">
        <v>-4.6436796822412529E-2</v>
      </c>
      <c r="N20" s="139">
        <v>-2.8814188586902434E-2</v>
      </c>
      <c r="O20" s="139">
        <v>6.7995918842664333E-3</v>
      </c>
    </row>
    <row r="21" spans="1:15" s="104" customFormat="1" ht="13.5">
      <c r="A21" s="133" t="s">
        <v>67</v>
      </c>
      <c r="B21" s="134">
        <v>0.12607698142528534</v>
      </c>
      <c r="C21" s="134">
        <v>0.13679656386375427</v>
      </c>
      <c r="D21" s="134">
        <v>0.12761183083057404</v>
      </c>
      <c r="E21" s="134">
        <v>0.13163238763809204</v>
      </c>
      <c r="F21" s="134">
        <v>0.11622586846351624</v>
      </c>
      <c r="G21" s="134">
        <v>0.1222008541226387</v>
      </c>
      <c r="H21" s="134">
        <v>0.10451467335224152</v>
      </c>
      <c r="I21" s="134">
        <v>0.10858257859945297</v>
      </c>
      <c r="J21" s="134">
        <v>0.10390029847621918</v>
      </c>
      <c r="K21" s="134">
        <v>0.10060026496648788</v>
      </c>
      <c r="L21" s="135">
        <v>0.10067397356033325</v>
      </c>
      <c r="M21" s="136">
        <v>-2.0015544467271162E-3</v>
      </c>
      <c r="N21" s="136">
        <v>-2.2249288149609581E-2</v>
      </c>
      <c r="O21" s="136">
        <v>6.0991632345151921E-4</v>
      </c>
    </row>
    <row r="22" spans="1:15" s="104" customFormat="1" ht="13.5">
      <c r="A22" s="133" t="s">
        <v>98</v>
      </c>
      <c r="B22" s="134">
        <v>0.14282196760177612</v>
      </c>
      <c r="C22" s="134">
        <v>0.1394665390253067</v>
      </c>
      <c r="D22" s="134">
        <v>0.1325499415397644</v>
      </c>
      <c r="E22" s="134">
        <v>0.12985230982303619</v>
      </c>
      <c r="F22" s="134">
        <v>0.12914331257343292</v>
      </c>
      <c r="G22" s="134">
        <v>0.1293243020772934</v>
      </c>
      <c r="H22" s="134">
        <v>0.10023542493581772</v>
      </c>
      <c r="I22" s="134">
        <v>0.11080563068389893</v>
      </c>
      <c r="J22" s="134">
        <v>0.11549777537584305</v>
      </c>
      <c r="K22" s="134">
        <v>0.10000783205032349</v>
      </c>
      <c r="L22" s="135">
        <v>0.11017762869596481</v>
      </c>
      <c r="M22" s="136">
        <v>9.8679920071480742E-2</v>
      </c>
      <c r="N22" s="136">
        <v>-2.5616679912568663E-2</v>
      </c>
      <c r="O22" s="136">
        <v>6.6749261844301251E-4</v>
      </c>
    </row>
    <row r="23" spans="1:15" s="104" customFormat="1" ht="13.5">
      <c r="A23" s="133" t="s">
        <v>44</v>
      </c>
      <c r="B23" s="134">
        <v>0.2658659815788269</v>
      </c>
      <c r="C23" s="134">
        <v>0.27445149421691895</v>
      </c>
      <c r="D23" s="134">
        <v>0.23840895295143127</v>
      </c>
      <c r="E23" s="134">
        <v>0.25560125708580017</v>
      </c>
      <c r="F23" s="134">
        <v>0.22839680314064026</v>
      </c>
      <c r="G23" s="134">
        <v>0.21296727657318115</v>
      </c>
      <c r="H23" s="134">
        <v>0.17403292655944824</v>
      </c>
      <c r="I23" s="134">
        <v>0.21942855417728424</v>
      </c>
      <c r="J23" s="134">
        <v>0.2614397406578064</v>
      </c>
      <c r="K23" s="134">
        <v>0.15460370481014252</v>
      </c>
      <c r="L23" s="135">
        <v>0.11390188336372375</v>
      </c>
      <c r="M23" s="136">
        <v>-0.26527843448757404</v>
      </c>
      <c r="N23" s="136">
        <v>-8.1272294398136768E-2</v>
      </c>
      <c r="O23" s="136">
        <v>6.9005538848402421E-4</v>
      </c>
    </row>
    <row r="24" spans="1:15" s="104" customFormat="1" ht="13.5">
      <c r="A24" s="133" t="s">
        <v>112</v>
      </c>
      <c r="B24" s="134">
        <v>2.7075868099927902E-2</v>
      </c>
      <c r="C24" s="134">
        <v>2.5360075756907463E-2</v>
      </c>
      <c r="D24" s="134">
        <v>2.7255356311798096E-2</v>
      </c>
      <c r="E24" s="134">
        <v>1.6426239162683487E-2</v>
      </c>
      <c r="F24" s="134">
        <v>1.5293710865080357E-2</v>
      </c>
      <c r="G24" s="134">
        <v>1.7639867961406708E-2</v>
      </c>
      <c r="H24" s="134">
        <v>1.5122344717383385E-2</v>
      </c>
      <c r="I24" s="134">
        <v>1.7389288172125816E-2</v>
      </c>
      <c r="J24" s="134">
        <v>1.7018839716911316E-2</v>
      </c>
      <c r="K24" s="134">
        <v>1.4470459893345833E-2</v>
      </c>
      <c r="L24" s="135">
        <v>9.5298551023006439E-3</v>
      </c>
      <c r="M24" s="136">
        <v>-0.34322631644899149</v>
      </c>
      <c r="N24" s="136">
        <v>-9.9154339634409117E-2</v>
      </c>
      <c r="O24" s="136">
        <v>5.7735023079600292E-5</v>
      </c>
    </row>
    <row r="25" spans="1:15" s="104" customFormat="1" ht="13.5">
      <c r="A25" s="133" t="s">
        <v>113</v>
      </c>
      <c r="B25" s="134">
        <v>9.2843998572789133E-5</v>
      </c>
      <c r="C25" s="134">
        <v>1.3926600513514131E-4</v>
      </c>
      <c r="D25" s="134">
        <v>1.8592010746942833E-5</v>
      </c>
      <c r="E25" s="134">
        <v>1.2488079664763063E-4</v>
      </c>
      <c r="F25" s="134">
        <v>5.698836175724864E-4</v>
      </c>
      <c r="G25" s="134">
        <v>6.9965532748028636E-4</v>
      </c>
      <c r="H25" s="134">
        <v>5.8362411800771952E-4</v>
      </c>
      <c r="I25" s="134">
        <v>1.7278498271480203E-3</v>
      </c>
      <c r="J25" s="134">
        <v>1.2808677274733782E-3</v>
      </c>
      <c r="K25" s="134">
        <v>1.1468901066109538E-3</v>
      </c>
      <c r="L25" s="135">
        <v>6.4869981724768877E-4</v>
      </c>
      <c r="M25" s="136">
        <v>-0.43592903134626393</v>
      </c>
      <c r="N25" s="136">
        <v>0.21458802212345329</v>
      </c>
      <c r="O25" s="136">
        <v>3.9300386541539528E-6</v>
      </c>
    </row>
    <row r="26" spans="1:15" s="104" customFormat="1" ht="13.5">
      <c r="A26" s="133" t="s">
        <v>45</v>
      </c>
      <c r="B26" s="134">
        <v>0.68556898832321167</v>
      </c>
      <c r="C26" s="134">
        <v>0.68350017070770264</v>
      </c>
      <c r="D26" s="134">
        <v>0.68855690956115723</v>
      </c>
      <c r="E26" s="134">
        <v>0.67420047521591187</v>
      </c>
      <c r="F26" s="134">
        <v>0.66964542865753174</v>
      </c>
      <c r="G26" s="134">
        <v>0.60250723361968994</v>
      </c>
      <c r="H26" s="134">
        <v>0.52356702089309692</v>
      </c>
      <c r="I26" s="134">
        <v>0.54247605800628662</v>
      </c>
      <c r="J26" s="134">
        <v>0.55534136295318604</v>
      </c>
      <c r="K26" s="134">
        <v>0.4503730833530426</v>
      </c>
      <c r="L26" s="135">
        <v>0.35944846272468567</v>
      </c>
      <c r="M26" s="136">
        <v>-0.2040679686473249</v>
      </c>
      <c r="N26" s="136">
        <v>-6.252747896975086E-2</v>
      </c>
      <c r="O26" s="136">
        <v>2.1776580093360032E-3</v>
      </c>
    </row>
    <row r="27" spans="1:15" s="104" customFormat="1" ht="13.5">
      <c r="A27" s="133" t="s">
        <v>70</v>
      </c>
      <c r="B27" s="134">
        <v>0.10748831182718277</v>
      </c>
      <c r="C27" s="134">
        <v>7.6457679271697998E-2</v>
      </c>
      <c r="D27" s="134">
        <v>8.8478632271289825E-2</v>
      </c>
      <c r="E27" s="134">
        <v>6.6127598285675049E-2</v>
      </c>
      <c r="F27" s="134">
        <v>6.758224219083786E-2</v>
      </c>
      <c r="G27" s="134">
        <v>3.8071300834417343E-2</v>
      </c>
      <c r="H27" s="134">
        <v>3.3515729010105133E-2</v>
      </c>
      <c r="I27" s="134">
        <v>4.4638298451900482E-2</v>
      </c>
      <c r="J27" s="134">
        <v>4.3848421424627304E-2</v>
      </c>
      <c r="K27" s="134">
        <v>2.7929559350013733E-2</v>
      </c>
      <c r="L27" s="135">
        <v>1.912718266248703E-2</v>
      </c>
      <c r="M27" s="136">
        <v>-0.3170346026043448</v>
      </c>
      <c r="N27" s="136">
        <v>-0.15854871820924565</v>
      </c>
      <c r="O27" s="136">
        <v>1.158788166883905E-4</v>
      </c>
    </row>
    <row r="28" spans="1:15" s="104" customFormat="1" ht="13.5">
      <c r="A28" s="133" t="s">
        <v>101</v>
      </c>
      <c r="B28" s="134">
        <v>0.17051057517528534</v>
      </c>
      <c r="C28" s="134">
        <v>0.15108866989612579</v>
      </c>
      <c r="D28" s="134">
        <v>0.15863195061683655</v>
      </c>
      <c r="E28" s="134">
        <v>0.1810852587223053</v>
      </c>
      <c r="F28" s="134">
        <v>0.17692320048809052</v>
      </c>
      <c r="G28" s="134">
        <v>0.12889713048934937</v>
      </c>
      <c r="H28" s="134">
        <v>0.10478723049163818</v>
      </c>
      <c r="I28" s="134">
        <v>0.1143345981836319</v>
      </c>
      <c r="J28" s="134">
        <v>0.12333324551582336</v>
      </c>
      <c r="K28" s="134">
        <v>0.10534654557704926</v>
      </c>
      <c r="L28" s="135">
        <v>9.6309244632720947E-2</v>
      </c>
      <c r="M28" s="136">
        <v>-8.828425180950783E-2</v>
      </c>
      <c r="N28" s="136">
        <v>-5.5522392547240784E-2</v>
      </c>
      <c r="O28" s="136">
        <v>5.8347334791130766E-4</v>
      </c>
    </row>
    <row r="29" spans="1:15" s="104" customFormat="1" ht="13.5">
      <c r="A29" s="133" t="s">
        <v>72</v>
      </c>
      <c r="B29" s="134">
        <v>0.18728899955749512</v>
      </c>
      <c r="C29" s="134">
        <v>0.15985800325870514</v>
      </c>
      <c r="D29" s="134">
        <v>0.18331600725650787</v>
      </c>
      <c r="E29" s="134">
        <v>0.16792400181293488</v>
      </c>
      <c r="F29" s="134">
        <v>0.17597299814224243</v>
      </c>
      <c r="G29" s="134">
        <v>0.14776900410652161</v>
      </c>
      <c r="H29" s="134">
        <v>0.11314400285482407</v>
      </c>
      <c r="I29" s="134">
        <v>0.1223360002040863</v>
      </c>
      <c r="J29" s="134">
        <v>0.11974799633026123</v>
      </c>
      <c r="K29" s="134">
        <v>9.0222559869289398E-2</v>
      </c>
      <c r="L29" s="135">
        <v>7.5280137360095978E-2</v>
      </c>
      <c r="M29" s="136">
        <v>-0.16789709764996086</v>
      </c>
      <c r="N29" s="136">
        <v>-8.7113439798277126E-2</v>
      </c>
      <c r="O29" s="136">
        <v>4.5607204110284554E-4</v>
      </c>
    </row>
    <row r="30" spans="1:15" s="104" customFormat="1" ht="13.5">
      <c r="A30" s="133" t="s">
        <v>61</v>
      </c>
      <c r="B30" s="134">
        <v>0.3859478235244751</v>
      </c>
      <c r="C30" s="134">
        <v>0.36820748448371887</v>
      </c>
      <c r="D30" s="134">
        <v>0.35824999213218689</v>
      </c>
      <c r="E30" s="134">
        <v>0.39256629347801208</v>
      </c>
      <c r="F30" s="134">
        <v>0.36073699593544006</v>
      </c>
      <c r="G30" s="134">
        <v>0.28592303395271301</v>
      </c>
      <c r="H30" s="134">
        <v>0.20153649151325226</v>
      </c>
      <c r="I30" s="134">
        <v>0.27038794755935669</v>
      </c>
      <c r="J30" s="134">
        <v>0.23184347152709961</v>
      </c>
      <c r="K30" s="134">
        <v>0.17716658115386963</v>
      </c>
      <c r="L30" s="135">
        <v>0.17772887647151947</v>
      </c>
      <c r="M30" s="136">
        <v>4.3291062007355663E-4</v>
      </c>
      <c r="N30" s="136">
        <v>-7.4613967864988529E-2</v>
      </c>
      <c r="O30" s="136">
        <v>1.0767404829185084E-3</v>
      </c>
    </row>
    <row r="31" spans="1:15" s="104" customFormat="1" ht="13.5">
      <c r="A31" s="133" t="s">
        <v>22</v>
      </c>
      <c r="B31" s="134">
        <v>3.3332219123840332</v>
      </c>
      <c r="C31" s="134">
        <v>3.2942008972167969</v>
      </c>
      <c r="D31" s="134">
        <v>3.2037661075592041</v>
      </c>
      <c r="E31" s="134">
        <v>3.0093469619750977</v>
      </c>
      <c r="F31" s="134">
        <v>2.9040839672088623</v>
      </c>
      <c r="G31" s="134">
        <v>2.2471840381622314</v>
      </c>
      <c r="H31" s="134">
        <v>1.8535196781158447</v>
      </c>
      <c r="I31" s="134">
        <v>2.238964319229126</v>
      </c>
      <c r="J31" s="134">
        <v>2.3103370666503906</v>
      </c>
      <c r="K31" s="134">
        <v>1.7547217607498169</v>
      </c>
      <c r="L31" s="135">
        <v>1.5776469707489014</v>
      </c>
      <c r="M31" s="136">
        <v>-0.10336983612287787</v>
      </c>
      <c r="N31" s="136">
        <v>-7.2071401057891782E-2</v>
      </c>
      <c r="O31" s="136">
        <v>9.5579086239894629E-3</v>
      </c>
    </row>
    <row r="32" spans="1:15" s="104" customFormat="1" ht="13.5">
      <c r="A32" s="133" t="s">
        <v>23</v>
      </c>
      <c r="B32" s="134">
        <v>0.28115284442901611</v>
      </c>
      <c r="C32" s="134">
        <v>0.23558688163757324</v>
      </c>
      <c r="D32" s="134">
        <v>0.18249160051345825</v>
      </c>
      <c r="E32" s="134">
        <v>0.20080709457397461</v>
      </c>
      <c r="F32" s="134">
        <v>0.19718965888023376</v>
      </c>
      <c r="G32" s="134">
        <v>0.13383123278617859</v>
      </c>
      <c r="H32" s="134">
        <v>7.6661482453346252E-2</v>
      </c>
      <c r="I32" s="134">
        <v>7.1668721735477448E-2</v>
      </c>
      <c r="J32" s="134">
        <v>6.6376268863677979E-2</v>
      </c>
      <c r="K32" s="134">
        <v>5.1387190818786621E-2</v>
      </c>
      <c r="L32" s="135">
        <v>3.7948954850435257E-2</v>
      </c>
      <c r="M32" s="136">
        <v>-0.26352718297243138</v>
      </c>
      <c r="N32" s="136">
        <v>-0.18148671292061191</v>
      </c>
      <c r="O32" s="136">
        <v>2.2990735542323767E-4</v>
      </c>
    </row>
    <row r="33" spans="1:15" s="104" customFormat="1" ht="13.5">
      <c r="A33" s="133" t="s">
        <v>46</v>
      </c>
      <c r="B33" s="134">
        <v>9.4575874507427216E-2</v>
      </c>
      <c r="C33" s="134">
        <v>9.8013907670974731E-2</v>
      </c>
      <c r="D33" s="134">
        <v>9.1823428869247437E-2</v>
      </c>
      <c r="E33" s="134">
        <v>9.4119511544704437E-2</v>
      </c>
      <c r="F33" s="134">
        <v>8.8914483785629272E-2</v>
      </c>
      <c r="G33" s="134">
        <v>7.699315994977951E-2</v>
      </c>
      <c r="H33" s="134">
        <v>7.0541970431804657E-2</v>
      </c>
      <c r="I33" s="134">
        <v>5.7377371937036514E-2</v>
      </c>
      <c r="J33" s="134">
        <v>5.2204959094524384E-2</v>
      </c>
      <c r="K33" s="134">
        <v>3.7821877747774124E-2</v>
      </c>
      <c r="L33" s="135">
        <v>3.1649544835090637E-2</v>
      </c>
      <c r="M33" s="136">
        <v>-0.16548113027698419</v>
      </c>
      <c r="N33" s="136">
        <v>-0.10368903313839373</v>
      </c>
      <c r="O33" s="136">
        <v>1.9174344015699345E-4</v>
      </c>
    </row>
    <row r="34" spans="1:15" s="104" customFormat="1" ht="13.5">
      <c r="A34" s="133" t="s">
        <v>102</v>
      </c>
      <c r="B34" s="134">
        <v>3.759999992325902E-3</v>
      </c>
      <c r="C34" s="134">
        <v>4.1600000113248825E-3</v>
      </c>
      <c r="D34" s="134">
        <v>4.8400000669062138E-3</v>
      </c>
      <c r="E34" s="134">
        <v>4.8000002279877663E-3</v>
      </c>
      <c r="F34" s="134">
        <v>4.8000002279877663E-3</v>
      </c>
      <c r="G34" s="134">
        <v>4.6999999321997166E-3</v>
      </c>
      <c r="H34" s="134">
        <v>3.4604354295879602E-3</v>
      </c>
      <c r="I34" s="134">
        <v>4.9006985500454903E-3</v>
      </c>
      <c r="J34" s="134">
        <v>4.8488476313650608E-3</v>
      </c>
      <c r="K34" s="134">
        <v>3.4865126945078373E-3</v>
      </c>
      <c r="L34" s="135">
        <v>4.5081092976033688E-3</v>
      </c>
      <c r="M34" s="136">
        <v>0.28948105256216805</v>
      </c>
      <c r="N34" s="136">
        <v>1.831152557377913E-2</v>
      </c>
      <c r="O34" s="136">
        <v>2.7311621378131641E-5</v>
      </c>
    </row>
    <row r="35" spans="1:15" s="104" customFormat="1" ht="13.5">
      <c r="A35" s="133" t="s">
        <v>114</v>
      </c>
      <c r="B35" s="134">
        <v>8.41965451836586E-2</v>
      </c>
      <c r="C35" s="134">
        <v>9.1819442808628082E-2</v>
      </c>
      <c r="D35" s="134">
        <v>8.8215872645378113E-2</v>
      </c>
      <c r="E35" s="134">
        <v>7.5112126767635345E-2</v>
      </c>
      <c r="F35" s="134">
        <v>5.9058178216218948E-2</v>
      </c>
      <c r="G35" s="134">
        <v>4.2266841977834702E-2</v>
      </c>
      <c r="H35" s="134">
        <v>3.6213845014572144E-2</v>
      </c>
      <c r="I35" s="134">
        <v>4.9397978931665421E-2</v>
      </c>
      <c r="J35" s="134">
        <v>3.977338969707489E-2</v>
      </c>
      <c r="K35" s="134">
        <v>2.3683970794081688E-2</v>
      </c>
      <c r="L35" s="135">
        <v>1.7174175009131432E-2</v>
      </c>
      <c r="M35" s="136">
        <v>-0.2768420809750145</v>
      </c>
      <c r="N35" s="136">
        <v>-0.14698206735261732</v>
      </c>
      <c r="O35" s="136">
        <v>1.0404684854924216E-4</v>
      </c>
    </row>
    <row r="36" spans="1:15" s="104" customFormat="1" ht="13.5">
      <c r="A36" s="133" t="s">
        <v>71</v>
      </c>
      <c r="B36" s="134">
        <v>0.55241072177886963</v>
      </c>
      <c r="C36" s="134">
        <v>0.51622366905212402</v>
      </c>
      <c r="D36" s="134">
        <v>0.45710974931716919</v>
      </c>
      <c r="E36" s="134">
        <v>0.40028244256973267</v>
      </c>
      <c r="F36" s="134">
        <v>0.36718118190765381</v>
      </c>
      <c r="G36" s="134">
        <v>0.27739295363426208</v>
      </c>
      <c r="H36" s="134">
        <v>0.21192547678947449</v>
      </c>
      <c r="I36" s="134">
        <v>0.23434951901435852</v>
      </c>
      <c r="J36" s="134">
        <v>0.31110665202140808</v>
      </c>
      <c r="K36" s="134">
        <v>0.19297040998935699</v>
      </c>
      <c r="L36" s="135">
        <v>0.10057605057954788</v>
      </c>
      <c r="M36" s="136">
        <v>-0.48022470060214562</v>
      </c>
      <c r="N36" s="136">
        <v>-0.15662009718838954</v>
      </c>
      <c r="O36" s="136">
        <v>6.093230735547498E-4</v>
      </c>
    </row>
    <row r="37" spans="1:15" s="104" customFormat="1" ht="13.5">
      <c r="A37" s="133" t="s">
        <v>115</v>
      </c>
      <c r="B37" s="134">
        <v>2.5080000050365925E-3</v>
      </c>
      <c r="C37" s="134">
        <v>1.9610000308603048E-3</v>
      </c>
      <c r="D37" s="134">
        <v>1.7130000051110983E-3</v>
      </c>
      <c r="E37" s="134">
        <v>1.7290000105276704E-3</v>
      </c>
      <c r="F37" s="134">
        <v>2.0290000829845667E-3</v>
      </c>
      <c r="G37" s="134">
        <v>1.7160000279545784E-3</v>
      </c>
      <c r="H37" s="134">
        <v>1.0300000431016088E-3</v>
      </c>
      <c r="I37" s="134">
        <v>8.0600002547726035E-4</v>
      </c>
      <c r="J37" s="134">
        <v>5.9200002579018474E-4</v>
      </c>
      <c r="K37" s="134">
        <v>6.2800000887364149E-4</v>
      </c>
      <c r="L37" s="135">
        <v>5.0363835180178285E-4</v>
      </c>
      <c r="M37" s="136">
        <v>-0.20021929357592527</v>
      </c>
      <c r="N37" s="136">
        <v>-0.14831474968561387</v>
      </c>
      <c r="O37" s="136">
        <v>3.0512081823812872E-6</v>
      </c>
    </row>
    <row r="38" spans="1:15" s="104" customFormat="1" ht="13.5">
      <c r="A38" s="133" t="s">
        <v>76</v>
      </c>
      <c r="B38" s="134">
        <v>9.5249703153967857E-3</v>
      </c>
      <c r="C38" s="134">
        <v>7.6367231085896492E-3</v>
      </c>
      <c r="D38" s="134">
        <v>7.737206295132637E-3</v>
      </c>
      <c r="E38" s="134">
        <v>8.2940505817532539E-3</v>
      </c>
      <c r="F38" s="134">
        <v>8.8508948683738708E-3</v>
      </c>
      <c r="G38" s="134">
        <v>8.3107976242899895E-3</v>
      </c>
      <c r="H38" s="134">
        <v>6.4853532239794731E-3</v>
      </c>
      <c r="I38" s="134">
        <v>7.7707008458673954E-3</v>
      </c>
      <c r="J38" s="134">
        <v>7.6995249837636948E-3</v>
      </c>
      <c r="K38" s="134">
        <v>4.9613579176366329E-3</v>
      </c>
      <c r="L38" s="135">
        <v>4.0432857349514961E-3</v>
      </c>
      <c r="M38" s="136">
        <v>-0.18727119205940057</v>
      </c>
      <c r="N38" s="136">
        <v>-8.2117520229711416E-2</v>
      </c>
      <c r="O38" s="136">
        <v>2.4495566062540413E-5</v>
      </c>
    </row>
    <row r="39" spans="1:15" s="104" customFormat="1" ht="13.5">
      <c r="A39" s="133" t="s">
        <v>106</v>
      </c>
      <c r="B39" s="134">
        <v>2.2354163229465485E-3</v>
      </c>
      <c r="C39" s="134">
        <v>2.0572261419147253E-3</v>
      </c>
      <c r="D39" s="134">
        <v>2.1323373075574636E-3</v>
      </c>
      <c r="E39" s="134">
        <v>1.9726527389138937E-3</v>
      </c>
      <c r="F39" s="134">
        <v>1.7484077252447605E-3</v>
      </c>
      <c r="G39" s="134">
        <v>1.915795961394906E-3</v>
      </c>
      <c r="H39" s="134">
        <v>1.6094896709546447E-3</v>
      </c>
      <c r="I39" s="134">
        <v>1.6481338534504175E-3</v>
      </c>
      <c r="J39" s="134">
        <v>1.7000501975417137E-3</v>
      </c>
      <c r="K39" s="134">
        <v>9.5371116185560822E-4</v>
      </c>
      <c r="L39" s="135">
        <v>8.2333816681057215E-4</v>
      </c>
      <c r="M39" s="136">
        <v>-0.13905945340915582</v>
      </c>
      <c r="N39" s="136">
        <v>-9.5055420464173146E-2</v>
      </c>
      <c r="O39" s="136">
        <v>4.9880556999915394E-6</v>
      </c>
    </row>
    <row r="40" spans="1:15" s="104" customFormat="1" ht="13.5">
      <c r="A40" s="133" t="s">
        <v>73</v>
      </c>
      <c r="B40" s="134">
        <v>0.37909999489784241</v>
      </c>
      <c r="C40" s="134">
        <v>0.46320000290870667</v>
      </c>
      <c r="D40" s="134">
        <v>0.4293999969959259</v>
      </c>
      <c r="E40" s="134">
        <v>0.38510000705718994</v>
      </c>
      <c r="F40" s="134">
        <v>0.34589999914169312</v>
      </c>
      <c r="G40" s="134">
        <v>0.26890000700950623</v>
      </c>
      <c r="H40" s="134">
        <v>0.17200000584125519</v>
      </c>
      <c r="I40" s="134">
        <v>0.23440000414848328</v>
      </c>
      <c r="J40" s="134">
        <v>0.23160000145435333</v>
      </c>
      <c r="K40" s="134">
        <v>0.15819999575614929</v>
      </c>
      <c r="L40" s="135">
        <v>0.17339999973773956</v>
      </c>
      <c r="M40" s="136">
        <v>9.3086181324572692E-2</v>
      </c>
      <c r="N40" s="136">
        <v>-7.5238945799234402E-2</v>
      </c>
      <c r="O40" s="136">
        <v>1.0505147118600176E-3</v>
      </c>
    </row>
    <row r="41" spans="1:15" s="104" customFormat="1" ht="13.5">
      <c r="A41" s="133" t="s">
        <v>166</v>
      </c>
      <c r="B41" s="134">
        <v>4.5103643089532852E-2</v>
      </c>
      <c r="C41" s="134">
        <v>4.0667477995157242E-2</v>
      </c>
      <c r="D41" s="134">
        <v>3.667779266834259E-2</v>
      </c>
      <c r="E41" s="134">
        <v>4.0089204907417297E-2</v>
      </c>
      <c r="F41" s="134">
        <v>3.6176662892103195E-2</v>
      </c>
      <c r="G41" s="134">
        <v>4.287414625287056E-2</v>
      </c>
      <c r="H41" s="134">
        <v>3.1706657260656357E-2</v>
      </c>
      <c r="I41" s="134">
        <v>2.7898404747247696E-2</v>
      </c>
      <c r="J41" s="134">
        <v>3.5547051578760147E-2</v>
      </c>
      <c r="K41" s="134">
        <v>3.404390811920166E-2</v>
      </c>
      <c r="L41" s="135">
        <v>2.6246011257171631E-2</v>
      </c>
      <c r="M41" s="136">
        <v>-0.23116051329201903</v>
      </c>
      <c r="N41" s="136">
        <v>-5.2705166076441712E-2</v>
      </c>
      <c r="O41" s="136">
        <v>1.5900704149367754E-4</v>
      </c>
    </row>
    <row r="42" spans="1:15" s="104" customFormat="1" ht="13.5">
      <c r="A42" s="133" t="s">
        <v>77</v>
      </c>
      <c r="B42" s="134">
        <v>3.5599999129772186E-2</v>
      </c>
      <c r="C42" s="134">
        <v>3.1905844807624817E-2</v>
      </c>
      <c r="D42" s="134">
        <v>3.2760832458734512E-2</v>
      </c>
      <c r="E42" s="134">
        <v>3.4248106181621552E-2</v>
      </c>
      <c r="F42" s="134">
        <v>3.3445917069911957E-2</v>
      </c>
      <c r="G42" s="134">
        <v>3.2668344676494598E-2</v>
      </c>
      <c r="H42" s="134">
        <v>3.2315775752067566E-2</v>
      </c>
      <c r="I42" s="134">
        <v>3.5244397819042206E-2</v>
      </c>
      <c r="J42" s="134">
        <v>3.3715967088937759E-2</v>
      </c>
      <c r="K42" s="134">
        <v>3.0471697449684143E-2</v>
      </c>
      <c r="L42" s="135">
        <v>3.1722351908683777E-2</v>
      </c>
      <c r="M42" s="136">
        <v>3.8198770130051241E-2</v>
      </c>
      <c r="N42" s="136">
        <v>-1.1466164030451864E-2</v>
      </c>
      <c r="O42" s="136">
        <v>1.9218452955752834E-4</v>
      </c>
    </row>
    <row r="43" spans="1:15" s="104" customFormat="1" ht="13.5">
      <c r="A43" s="133" t="s">
        <v>24</v>
      </c>
      <c r="B43" s="134">
        <v>2.0701749324798584</v>
      </c>
      <c r="C43" s="134">
        <v>2.0377700328826904</v>
      </c>
      <c r="D43" s="134">
        <v>2.0724101066589355</v>
      </c>
      <c r="E43" s="134">
        <v>2.0839650630950928</v>
      </c>
      <c r="F43" s="134">
        <v>2.0850310325622559</v>
      </c>
      <c r="G43" s="134">
        <v>1.857882022857666</v>
      </c>
      <c r="H43" s="134">
        <v>1.7222709655761719</v>
      </c>
      <c r="I43" s="134">
        <v>1.9049420356750488</v>
      </c>
      <c r="J43" s="134">
        <v>1.7842789888381958</v>
      </c>
      <c r="K43" s="134">
        <v>1.4805020093917847</v>
      </c>
      <c r="L43" s="135">
        <v>1.3280612230300903</v>
      </c>
      <c r="M43" s="136">
        <v>-0.10541651949692066</v>
      </c>
      <c r="N43" s="136">
        <v>-4.3420421577345492E-2</v>
      </c>
      <c r="O43" s="136">
        <v>8.0458353815110843E-3</v>
      </c>
    </row>
    <row r="44" spans="1:15" s="104" customFormat="1" ht="13.5">
      <c r="A44" s="133" t="s">
        <v>74</v>
      </c>
      <c r="B44" s="134">
        <v>0.11216671764850616</v>
      </c>
      <c r="C44" s="134">
        <v>0.13649055361747742</v>
      </c>
      <c r="D44" s="134">
        <v>0.11915633082389832</v>
      </c>
      <c r="E44" s="134">
        <v>0.1359453946352005</v>
      </c>
      <c r="F44" s="134">
        <v>0.11400656402111053</v>
      </c>
      <c r="G44" s="134">
        <v>5.226515606045723E-2</v>
      </c>
      <c r="H44" s="134">
        <v>2.368532121181488E-2</v>
      </c>
      <c r="I44" s="134">
        <v>8.1884851679205894E-3</v>
      </c>
      <c r="J44" s="134">
        <v>2.9307600925676525E-4</v>
      </c>
      <c r="K44" s="134">
        <v>2.0933999621775001E-4</v>
      </c>
      <c r="L44" s="135">
        <v>2.5120799546130002E-4</v>
      </c>
      <c r="M44" s="136">
        <v>0.19672131147540983</v>
      </c>
      <c r="N44" s="136">
        <v>-0.45672847233110769</v>
      </c>
      <c r="O44" s="136">
        <v>1.5219013573707882E-6</v>
      </c>
    </row>
    <row r="45" spans="1:15" s="104" customFormat="1" ht="13.5">
      <c r="A45" s="133" t="s">
        <v>47</v>
      </c>
      <c r="B45" s="134">
        <v>0.24331596493721008</v>
      </c>
      <c r="C45" s="134">
        <v>0.2523224949836731</v>
      </c>
      <c r="D45" s="134">
        <v>0.22456429898738861</v>
      </c>
      <c r="E45" s="134">
        <v>0.22503630816936493</v>
      </c>
      <c r="F45" s="134">
        <v>0.21463768184185028</v>
      </c>
      <c r="G45" s="134">
        <v>0.20801165699958801</v>
      </c>
      <c r="H45" s="134">
        <v>0.15019755065441132</v>
      </c>
      <c r="I45" s="134">
        <v>0.16965788602828979</v>
      </c>
      <c r="J45" s="134">
        <v>0.15133075416088104</v>
      </c>
      <c r="K45" s="134">
        <v>0.11065356433391571</v>
      </c>
      <c r="L45" s="135">
        <v>9.1226227581501007E-2</v>
      </c>
      <c r="M45" s="136">
        <v>-0.17782155377268183</v>
      </c>
      <c r="N45" s="136">
        <v>-9.3443427124839995E-2</v>
      </c>
      <c r="O45" s="136">
        <v>5.5267874467590928E-4</v>
      </c>
    </row>
    <row r="46" spans="1:15" s="104" customFormat="1" ht="13.5">
      <c r="A46" s="133" t="s">
        <v>75</v>
      </c>
      <c r="B46" s="134">
        <v>0.14072240889072418</v>
      </c>
      <c r="C46" s="134">
        <v>0.13565793633460999</v>
      </c>
      <c r="D46" s="134">
        <v>0.13389511406421661</v>
      </c>
      <c r="E46" s="134">
        <v>0.13991561532020569</v>
      </c>
      <c r="F46" s="134">
        <v>0.13886798918247223</v>
      </c>
      <c r="G46" s="134">
        <v>0.11313960701227188</v>
      </c>
      <c r="H46" s="134">
        <v>9.6984371542930603E-2</v>
      </c>
      <c r="I46" s="134">
        <v>0.11773759126663208</v>
      </c>
      <c r="J46" s="134">
        <v>0.10054495185613632</v>
      </c>
      <c r="K46" s="134">
        <v>9.8642513155937195E-2</v>
      </c>
      <c r="L46" s="135">
        <v>7.970912754535675E-2</v>
      </c>
      <c r="M46" s="136">
        <v>-0.19414722414660823</v>
      </c>
      <c r="N46" s="136">
        <v>-5.5255266783538426E-2</v>
      </c>
      <c r="O46" s="136">
        <v>4.8290433265611607E-4</v>
      </c>
    </row>
    <row r="47" spans="1:15" s="104" customFormat="1" ht="13.5">
      <c r="A47" s="133" t="s">
        <v>120</v>
      </c>
      <c r="B47" s="134">
        <v>4.4111035764217377E-2</v>
      </c>
      <c r="C47" s="134">
        <v>4.457748681306839E-2</v>
      </c>
      <c r="D47" s="134">
        <v>4.7647878527641296E-2</v>
      </c>
      <c r="E47" s="134">
        <v>4.7500248998403549E-2</v>
      </c>
      <c r="F47" s="134">
        <v>4.643600806593895E-2</v>
      </c>
      <c r="G47" s="134">
        <v>4.3900273740291595E-2</v>
      </c>
      <c r="H47" s="134">
        <v>4.2277175933122635E-2</v>
      </c>
      <c r="I47" s="134">
        <v>3.8834203034639359E-2</v>
      </c>
      <c r="J47" s="134">
        <v>3.1378138810396194E-2</v>
      </c>
      <c r="K47" s="134">
        <v>2.9978325590491295E-2</v>
      </c>
      <c r="L47" s="135">
        <v>3.6306548863649368E-2</v>
      </c>
      <c r="M47" s="136">
        <v>0.20778428846589403</v>
      </c>
      <c r="N47" s="136">
        <v>-1.9282846909680296E-2</v>
      </c>
      <c r="O47" s="136">
        <v>2.1995711520077457E-4</v>
      </c>
    </row>
    <row r="48" spans="1:15" s="104" customFormat="1" ht="13.5">
      <c r="A48" s="133" t="s">
        <v>49</v>
      </c>
      <c r="B48" s="134">
        <v>0.48730164766311646</v>
      </c>
      <c r="C48" s="134">
        <v>0.57302266359329224</v>
      </c>
      <c r="D48" s="134">
        <v>0.43945237994194031</v>
      </c>
      <c r="E48" s="134">
        <v>0.56307518482208252</v>
      </c>
      <c r="F48" s="134">
        <v>0.48247873783111572</v>
      </c>
      <c r="G48" s="134">
        <v>0.21234269440174103</v>
      </c>
      <c r="H48" s="134">
        <v>0.12378973513841629</v>
      </c>
      <c r="I48" s="134">
        <v>0.13449960947036743</v>
      </c>
      <c r="J48" s="134">
        <v>0.15652531385421753</v>
      </c>
      <c r="K48" s="134">
        <v>0.10948134213685989</v>
      </c>
      <c r="L48" s="135">
        <v>9.867570549249649E-2</v>
      </c>
      <c r="M48" s="136">
        <v>-0.10116100315275867</v>
      </c>
      <c r="N48" s="136">
        <v>-0.14760432781940924</v>
      </c>
      <c r="O48" s="136">
        <v>5.9781015270943391E-4</v>
      </c>
    </row>
    <row r="49" spans="1:15" s="104" customFormat="1" ht="13.5">
      <c r="A49" s="133" t="s">
        <v>82</v>
      </c>
      <c r="B49" s="134">
        <v>8.292108029127121E-2</v>
      </c>
      <c r="C49" s="134">
        <v>8.3165884017944336E-2</v>
      </c>
      <c r="D49" s="134">
        <v>8.1489361822605133E-2</v>
      </c>
      <c r="E49" s="134">
        <v>8.1366442143917084E-2</v>
      </c>
      <c r="F49" s="134">
        <v>8.1041127443313599E-2</v>
      </c>
      <c r="G49" s="134">
        <v>8.1051714718341827E-2</v>
      </c>
      <c r="H49" s="134">
        <v>6.7003034055233002E-2</v>
      </c>
      <c r="I49" s="134">
        <v>6.8130083382129669E-2</v>
      </c>
      <c r="J49" s="134">
        <v>6.6400222480297089E-2</v>
      </c>
      <c r="K49" s="134">
        <v>6.7128218710422516E-2</v>
      </c>
      <c r="L49" s="135">
        <v>6.751716136932373E-2</v>
      </c>
      <c r="M49" s="136">
        <v>3.0459551040351585E-3</v>
      </c>
      <c r="N49" s="136">
        <v>-2.034102321735165E-2</v>
      </c>
      <c r="O49" s="136">
        <v>4.0904135772074269E-4</v>
      </c>
    </row>
    <row r="50" spans="1:15" s="104" customFormat="1" ht="13.5">
      <c r="A50" s="133" t="s">
        <v>83</v>
      </c>
      <c r="B50" s="134">
        <v>5.7000000961124897E-3</v>
      </c>
      <c r="C50" s="134">
        <v>5.2100000903010368E-3</v>
      </c>
      <c r="D50" s="134">
        <v>4.7900001518428326E-3</v>
      </c>
      <c r="E50" s="134">
        <v>4.6100001782178879E-3</v>
      </c>
      <c r="F50" s="134">
        <v>4.290000069886446E-3</v>
      </c>
      <c r="G50" s="134">
        <v>3.8399999029934406E-3</v>
      </c>
      <c r="H50" s="134">
        <v>3.7000000011175871E-3</v>
      </c>
      <c r="I50" s="134">
        <v>3.7299999967217445E-3</v>
      </c>
      <c r="J50" s="134">
        <v>3.8799999747425318E-3</v>
      </c>
      <c r="K50" s="134">
        <v>3.060000017285347E-3</v>
      </c>
      <c r="L50" s="135">
        <v>3.0683835502713919E-3</v>
      </c>
      <c r="M50" s="136">
        <v>-9.3551366653343848E-9</v>
      </c>
      <c r="N50" s="136">
        <v>-6.0052757189250516E-2</v>
      </c>
      <c r="O50" s="136">
        <v>1.8589285271422161E-5</v>
      </c>
    </row>
    <row r="51" spans="1:15" s="104" customFormat="1" ht="13.5">
      <c r="A51" s="133" t="s">
        <v>25</v>
      </c>
      <c r="B51" s="134">
        <v>1.5125234127044678</v>
      </c>
      <c r="C51" s="134">
        <v>1.4544938802719116</v>
      </c>
      <c r="D51" s="134">
        <v>1.6101366281509399</v>
      </c>
      <c r="E51" s="134">
        <v>1.6520825624465942</v>
      </c>
      <c r="F51" s="134">
        <v>1.7107928991317749</v>
      </c>
      <c r="G51" s="134">
        <v>1.7550952434539795</v>
      </c>
      <c r="H51" s="134">
        <v>1.700520396232605</v>
      </c>
      <c r="I51" s="134">
        <v>1.7363590002059937</v>
      </c>
      <c r="J51" s="134">
        <v>1.7593256235122681</v>
      </c>
      <c r="K51" s="134">
        <v>1.6757981777191162</v>
      </c>
      <c r="L51" s="135">
        <v>1.7991374731063843</v>
      </c>
      <c r="M51" s="136">
        <v>7.066699367845275E-2</v>
      </c>
      <c r="N51" s="136">
        <v>1.7504232282464338E-2</v>
      </c>
      <c r="O51" s="136">
        <v>1.0899771551415756E-2</v>
      </c>
    </row>
    <row r="52" spans="1:15" s="104" customFormat="1" ht="13.5">
      <c r="A52" s="133" t="s">
        <v>29</v>
      </c>
      <c r="B52" s="134">
        <v>1.4894959926605225</v>
      </c>
      <c r="C52" s="134">
        <v>1.1448385715484619</v>
      </c>
      <c r="D52" s="134">
        <v>1.3586165904998779</v>
      </c>
      <c r="E52" s="134">
        <v>1.0783940553665161</v>
      </c>
      <c r="F52" s="134">
        <v>1.1746066808700562</v>
      </c>
      <c r="G52" s="134">
        <v>1.0917500257492065</v>
      </c>
      <c r="H52" s="134">
        <v>0.95655816793441772</v>
      </c>
      <c r="I52" s="134">
        <v>0.95357370376586914</v>
      </c>
      <c r="J52" s="134">
        <v>0.44843506813049316</v>
      </c>
      <c r="K52" s="134">
        <v>0.38724067807197571</v>
      </c>
      <c r="L52" s="135">
        <v>0.38555997610092163</v>
      </c>
      <c r="M52" s="136">
        <v>-7.0605819159283989E-3</v>
      </c>
      <c r="N52" s="136">
        <v>-0.12641481446285574</v>
      </c>
      <c r="O52" s="136">
        <v>2.3358502180566092E-3</v>
      </c>
    </row>
    <row r="53" spans="1:15" s="104" customFormat="1" ht="13.5">
      <c r="A53" s="133" t="s">
        <v>50</v>
      </c>
      <c r="B53" s="134">
        <v>1.2642989158630371</v>
      </c>
      <c r="C53" s="134">
        <v>0.99836337566375732</v>
      </c>
      <c r="D53" s="134">
        <v>0.5082201361656189</v>
      </c>
      <c r="E53" s="134">
        <v>0.41121578216552734</v>
      </c>
      <c r="F53" s="134">
        <v>0.34709492325782776</v>
      </c>
      <c r="G53" s="134">
        <v>0.24808631837368011</v>
      </c>
      <c r="H53" s="134">
        <v>0.22608929872512817</v>
      </c>
      <c r="I53" s="134">
        <v>0.23138056695461273</v>
      </c>
      <c r="J53" s="134">
        <v>0.21332332491874695</v>
      </c>
      <c r="K53" s="134">
        <v>0.18372279405593872</v>
      </c>
      <c r="L53" s="135">
        <v>0.16908213496208191</v>
      </c>
      <c r="M53" s="136">
        <v>-8.220336631503089E-2</v>
      </c>
      <c r="N53" s="136">
        <v>-0.1822420107583721</v>
      </c>
      <c r="O53" s="136">
        <v>1.0243556548962861E-3</v>
      </c>
    </row>
    <row r="54" spans="1:15" s="104" customFormat="1" ht="13.5">
      <c r="A54" s="133" t="s">
        <v>0</v>
      </c>
      <c r="B54" s="134">
        <v>0.5040037241850488</v>
      </c>
      <c r="C54" s="134">
        <v>0.57563472257132986</v>
      </c>
      <c r="D54" s="134">
        <v>0.59949790817444182</v>
      </c>
      <c r="E54" s="134">
        <v>0.59404951575370468</v>
      </c>
      <c r="F54" s="134">
        <v>0.58821563838864677</v>
      </c>
      <c r="G54" s="134">
        <v>0.57071305839349407</v>
      </c>
      <c r="H54" s="134">
        <v>0.58700804104250892</v>
      </c>
      <c r="I54" s="134">
        <v>0.55693673505779628</v>
      </c>
      <c r="J54" s="134">
        <v>0.54436708184266536</v>
      </c>
      <c r="K54" s="134">
        <v>0.5156092427070007</v>
      </c>
      <c r="L54" s="135">
        <v>0.49697347585424723</v>
      </c>
      <c r="M54" s="136">
        <v>-3.8776686342372635E-2</v>
      </c>
      <c r="N54" s="136">
        <v>-1.4037139836048373E-3</v>
      </c>
      <c r="O54" s="136">
        <v>3.0108301532798011E-3</v>
      </c>
    </row>
    <row r="55" spans="1:15" s="105" customFormat="1" ht="13.5">
      <c r="A55" s="137" t="s">
        <v>145</v>
      </c>
      <c r="B55" s="138">
        <v>14.87886409633199</v>
      </c>
      <c r="C55" s="138">
        <v>14.244306622264766</v>
      </c>
      <c r="D55" s="138">
        <v>13.741622824153808</v>
      </c>
      <c r="E55" s="138">
        <v>13.288598034252482</v>
      </c>
      <c r="F55" s="138">
        <v>12.977368078747531</v>
      </c>
      <c r="G55" s="138">
        <v>11.0628307487234</v>
      </c>
      <c r="H55" s="138">
        <v>9.5685936965203382</v>
      </c>
      <c r="I55" s="138">
        <v>10.440502954708471</v>
      </c>
      <c r="J55" s="138">
        <v>9.9288363433811355</v>
      </c>
      <c r="K55" s="138">
        <v>8.1772240802248461</v>
      </c>
      <c r="L55" s="138">
        <v>7.6246370203207334</v>
      </c>
      <c r="M55" s="139">
        <v>-7.0123968215130672E-2</v>
      </c>
      <c r="N55" s="139">
        <v>-6.4669837584637957E-2</v>
      </c>
      <c r="O55" s="139">
        <v>4.6192580014728625E-2</v>
      </c>
    </row>
    <row r="56" spans="1:15" s="105" customFormat="1" ht="13.5">
      <c r="A56" s="140"/>
      <c r="B56" s="135"/>
      <c r="C56" s="135"/>
      <c r="D56" s="135"/>
      <c r="E56" s="135"/>
      <c r="F56" s="135"/>
      <c r="G56" s="135"/>
      <c r="H56" s="135"/>
      <c r="I56" s="135"/>
      <c r="J56" s="135"/>
      <c r="K56" s="135"/>
      <c r="L56" s="135"/>
      <c r="M56" s="141"/>
      <c r="N56" s="141"/>
      <c r="O56" s="136" t="s">
        <v>223</v>
      </c>
    </row>
    <row r="57" spans="1:15" s="104" customFormat="1" ht="13.5">
      <c r="A57" s="133" t="s">
        <v>68</v>
      </c>
      <c r="B57" s="134">
        <v>8.5799998487345874E-5</v>
      </c>
      <c r="C57" s="134">
        <v>1.2450000212993473E-4</v>
      </c>
      <c r="D57" s="134">
        <v>4.9800000851973891E-5</v>
      </c>
      <c r="E57" s="134">
        <v>4.149999949731864E-5</v>
      </c>
      <c r="F57" s="134">
        <v>3.0400000468944199E-5</v>
      </c>
      <c r="G57" s="134">
        <v>2.7699999918695539E-5</v>
      </c>
      <c r="H57" s="134">
        <v>1.6600000890321098E-5</v>
      </c>
      <c r="I57" s="134">
        <v>5.599999894911889E-6</v>
      </c>
      <c r="J57" s="134">
        <v>2.7999999474559445E-6</v>
      </c>
      <c r="K57" s="134">
        <v>2.7999999474559445E-6</v>
      </c>
      <c r="L57" s="135">
        <v>2.8076713078917237E-6</v>
      </c>
      <c r="M57" s="136">
        <v>4.548361087763908E-8</v>
      </c>
      <c r="N57" s="136">
        <v>-0.28962789629934871</v>
      </c>
      <c r="O57" s="136">
        <v>1.7009804033843779E-8</v>
      </c>
    </row>
    <row r="58" spans="1:15" s="104" customFormat="1" ht="13.5">
      <c r="A58" s="133" t="s">
        <v>69</v>
      </c>
      <c r="B58" s="134">
        <v>3.4871239215135574E-2</v>
      </c>
      <c r="C58" s="134">
        <v>3.1009785830974579E-2</v>
      </c>
      <c r="D58" s="134">
        <v>3.4084737300872803E-2</v>
      </c>
      <c r="E58" s="134">
        <v>3.5252854228019714E-2</v>
      </c>
      <c r="F58" s="134">
        <v>5.287928506731987E-2</v>
      </c>
      <c r="G58" s="134">
        <v>5.5684439837932587E-2</v>
      </c>
      <c r="H58" s="134">
        <v>3.5043515264987946E-2</v>
      </c>
      <c r="I58" s="134">
        <v>3.5630639642477036E-2</v>
      </c>
      <c r="J58" s="134">
        <v>3.9164602756500244E-2</v>
      </c>
      <c r="K58" s="134">
        <v>4.0529865771532059E-2</v>
      </c>
      <c r="L58" s="135">
        <v>4.012833908200264E-2</v>
      </c>
      <c r="M58" s="136">
        <v>-1.2612105925214112E-2</v>
      </c>
      <c r="N58" s="136">
        <v>1.4141092207622608E-2</v>
      </c>
      <c r="O58" s="136">
        <v>2.4311078795795515E-4</v>
      </c>
    </row>
    <row r="59" spans="1:15" s="104" customFormat="1" ht="13.5">
      <c r="A59" s="133" t="s">
        <v>32</v>
      </c>
      <c r="B59" s="134">
        <v>1.5505889654159546</v>
      </c>
      <c r="C59" s="134">
        <v>1.1448214054107666</v>
      </c>
      <c r="D59" s="134">
        <v>1.3364291191101074</v>
      </c>
      <c r="E59" s="134">
        <v>1.4656304121017456</v>
      </c>
      <c r="F59" s="134">
        <v>1.5243183374404907</v>
      </c>
      <c r="G59" s="134">
        <v>1.4433104991912842</v>
      </c>
      <c r="H59" s="134">
        <v>1.3654316663742065</v>
      </c>
      <c r="I59" s="134">
        <v>1.4039596319198608</v>
      </c>
      <c r="J59" s="134">
        <v>1.410223126411438</v>
      </c>
      <c r="K59" s="134">
        <v>1.5246651172637939</v>
      </c>
      <c r="L59" s="135">
        <v>1.4961667060852051</v>
      </c>
      <c r="M59" s="136">
        <v>-2.1372757850042112E-2</v>
      </c>
      <c r="N59" s="136">
        <v>-3.5664778111398343E-3</v>
      </c>
      <c r="O59" s="136">
        <v>9.0642741552182885E-3</v>
      </c>
    </row>
    <row r="60" spans="1:15" s="104" customFormat="1" ht="13.5">
      <c r="A60" s="133" t="s">
        <v>48</v>
      </c>
      <c r="B60" s="134">
        <v>3.6663806438446045</v>
      </c>
      <c r="C60" s="134">
        <v>3.8568801879882813</v>
      </c>
      <c r="D60" s="134">
        <v>3.7367188930511475</v>
      </c>
      <c r="E60" s="134">
        <v>3.5139813423156738</v>
      </c>
      <c r="F60" s="134">
        <v>3.6282808780670166</v>
      </c>
      <c r="G60" s="134">
        <v>3.5667350292205811</v>
      </c>
      <c r="H60" s="134">
        <v>3.2795205116271973</v>
      </c>
      <c r="I60" s="134">
        <v>3.4114046096801758</v>
      </c>
      <c r="J60" s="134">
        <v>3.8239500522613525</v>
      </c>
      <c r="K60" s="134">
        <v>3.8163080215454102</v>
      </c>
      <c r="L60" s="135">
        <v>3.7489635944366455</v>
      </c>
      <c r="M60" s="136">
        <v>-2.0330512264966627E-2</v>
      </c>
      <c r="N60" s="136">
        <v>2.2299278093695918E-3</v>
      </c>
      <c r="O60" s="136">
        <v>2.2712464914301553E-2</v>
      </c>
    </row>
    <row r="61" spans="1:15" s="104" customFormat="1" ht="13.5">
      <c r="A61" s="133" t="s">
        <v>85</v>
      </c>
      <c r="B61" s="134">
        <v>6.6155239939689636E-2</v>
      </c>
      <c r="C61" s="134">
        <v>5.3225714713335037E-2</v>
      </c>
      <c r="D61" s="134">
        <v>6.287248432636261E-2</v>
      </c>
      <c r="E61" s="134">
        <v>5.9370212256908417E-2</v>
      </c>
      <c r="F61" s="134">
        <v>8.5047587752342224E-2</v>
      </c>
      <c r="G61" s="134">
        <v>7.5286276638507843E-2</v>
      </c>
      <c r="H61" s="134">
        <v>0.10317260771989822</v>
      </c>
      <c r="I61" s="134">
        <v>9.2919781804084778E-2</v>
      </c>
      <c r="J61" s="134">
        <v>0.10683876276016235</v>
      </c>
      <c r="K61" s="134">
        <v>0.16259081661701202</v>
      </c>
      <c r="L61" s="135">
        <v>0.17743922770023346</v>
      </c>
      <c r="M61" s="136">
        <v>8.8342040153440049E-2</v>
      </c>
      <c r="N61" s="136">
        <v>0.10369363749134264</v>
      </c>
      <c r="O61" s="136">
        <v>1.0749856945911245E-3</v>
      </c>
    </row>
    <row r="62" spans="1:15" s="104" customFormat="1" ht="13.5">
      <c r="A62" s="133" t="s">
        <v>147</v>
      </c>
      <c r="B62" s="134">
        <v>7.175155462755356E-2</v>
      </c>
      <c r="C62" s="134">
        <v>7.9232371728721773E-2</v>
      </c>
      <c r="D62" s="134">
        <v>7.5291584951628465E-2</v>
      </c>
      <c r="E62" s="134">
        <v>8.5920553581672721E-2</v>
      </c>
      <c r="F62" s="134">
        <v>9.2377677061449504E-2</v>
      </c>
      <c r="G62" s="134">
        <v>8.6871068589971401E-2</v>
      </c>
      <c r="H62" s="134">
        <v>8.8807378779165447E-2</v>
      </c>
      <c r="I62" s="134">
        <v>9.5998626406071708E-2</v>
      </c>
      <c r="J62" s="134">
        <v>8.7586509820539504E-2</v>
      </c>
      <c r="K62" s="134">
        <v>8.0639034975320101E-2</v>
      </c>
      <c r="L62" s="135">
        <v>9.1420695011038333E-2</v>
      </c>
      <c r="M62" s="136">
        <v>0.1306051928726486</v>
      </c>
      <c r="N62" s="136">
        <v>2.4522074792474591E-2</v>
      </c>
      <c r="O62" s="136">
        <v>5.5385689286515695E-4</v>
      </c>
    </row>
    <row r="63" spans="1:15" s="105" customFormat="1" ht="13.5">
      <c r="A63" s="137" t="s">
        <v>148</v>
      </c>
      <c r="B63" s="138">
        <v>5.3898334430414252</v>
      </c>
      <c r="C63" s="138">
        <v>5.1652939656742092</v>
      </c>
      <c r="D63" s="138">
        <v>5.2454466187409707</v>
      </c>
      <c r="E63" s="138">
        <v>5.1601968744835176</v>
      </c>
      <c r="F63" s="138">
        <v>5.3829341653890879</v>
      </c>
      <c r="G63" s="138">
        <v>5.2279150134781958</v>
      </c>
      <c r="H63" s="138">
        <v>4.8719922797663457</v>
      </c>
      <c r="I63" s="138">
        <v>5.0399188894525651</v>
      </c>
      <c r="J63" s="138">
        <v>5.4677658540099401</v>
      </c>
      <c r="K63" s="138">
        <v>5.6247356561730157</v>
      </c>
      <c r="L63" s="138">
        <v>5.5541213699864329</v>
      </c>
      <c r="M63" s="139">
        <v>-1.5252180089991185E-2</v>
      </c>
      <c r="N63" s="139">
        <v>3.0070880481332107E-3</v>
      </c>
      <c r="O63" s="139">
        <v>3.3648709454738107E-2</v>
      </c>
    </row>
    <row r="64" spans="1:15" s="104" customFormat="1" ht="13.5">
      <c r="A64" s="133" t="s">
        <v>78</v>
      </c>
      <c r="B64" s="134">
        <v>3.7988953292369843E-2</v>
      </c>
      <c r="C64" s="134">
        <v>4.5702382922172546E-2</v>
      </c>
      <c r="D64" s="134">
        <v>3.8014765828847885E-2</v>
      </c>
      <c r="E64" s="134">
        <v>4.3133895844221115E-2</v>
      </c>
      <c r="F64" s="134">
        <v>5.7055797427892685E-2</v>
      </c>
      <c r="G64" s="134">
        <v>6.815832108259201E-2</v>
      </c>
      <c r="H64" s="134">
        <v>7.7042289078235626E-2</v>
      </c>
      <c r="I64" s="134">
        <v>7.2917409241199493E-2</v>
      </c>
      <c r="J64" s="134">
        <v>7.744954526424408E-2</v>
      </c>
      <c r="K64" s="134">
        <v>6.5025337040424347E-2</v>
      </c>
      <c r="L64" s="135">
        <v>6.6421248018741608E-2</v>
      </c>
      <c r="M64" s="136">
        <v>1.8676291640579379E-2</v>
      </c>
      <c r="N64" s="136">
        <v>5.7462488132880241E-2</v>
      </c>
      <c r="O64" s="129">
        <v>4.0240195114951103E-4</v>
      </c>
    </row>
    <row r="65" spans="1:15" s="104" customFormat="1" ht="13.5">
      <c r="A65" s="133" t="s">
        <v>87</v>
      </c>
      <c r="B65" s="134">
        <v>0.27580404281616211</v>
      </c>
      <c r="C65" s="134">
        <v>0.27009785175323486</v>
      </c>
      <c r="D65" s="134">
        <v>0.23083549737930298</v>
      </c>
      <c r="E65" s="134">
        <v>0.2094942033290863</v>
      </c>
      <c r="F65" s="134">
        <v>0.19721290469169617</v>
      </c>
      <c r="G65" s="134">
        <v>0.20843581855297089</v>
      </c>
      <c r="H65" s="134">
        <v>0.181693434715271</v>
      </c>
      <c r="I65" s="134">
        <v>0.16284139454364777</v>
      </c>
      <c r="J65" s="134">
        <v>0.15993994474411011</v>
      </c>
      <c r="K65" s="134">
        <v>0.12663395702838898</v>
      </c>
      <c r="L65" s="135">
        <v>0.11072570830583572</v>
      </c>
      <c r="M65" s="136">
        <v>-0.12801288343682815</v>
      </c>
      <c r="N65" s="136">
        <v>-8.7222798962303894E-2</v>
      </c>
      <c r="O65" s="129">
        <v>6.7081306650708817E-4</v>
      </c>
    </row>
    <row r="66" spans="1:15" s="104" customFormat="1" ht="13.5">
      <c r="A66" s="133" t="s">
        <v>88</v>
      </c>
      <c r="B66" s="134">
        <v>9.1186100617051125E-3</v>
      </c>
      <c r="C66" s="134">
        <v>7.5588510371744633E-3</v>
      </c>
      <c r="D66" s="134">
        <v>9.3194982036948204E-3</v>
      </c>
      <c r="E66" s="134">
        <v>7.0540853776037693E-3</v>
      </c>
      <c r="F66" s="134">
        <v>9.8355971276760101E-3</v>
      </c>
      <c r="G66" s="134">
        <v>7.9469401389360428E-3</v>
      </c>
      <c r="H66" s="134">
        <v>2.0013991743326187E-3</v>
      </c>
      <c r="I66" s="134">
        <v>3.8675481919199228E-3</v>
      </c>
      <c r="J66" s="134">
        <v>2.1175076253712177E-3</v>
      </c>
      <c r="K66" s="134">
        <v>3.9030187763273716E-3</v>
      </c>
      <c r="L66" s="135">
        <v>3.9137117564678192E-3</v>
      </c>
      <c r="M66" s="136">
        <v>-5.6720187213699091E-8</v>
      </c>
      <c r="N66" s="136">
        <v>-8.1104723150000502E-2</v>
      </c>
      <c r="O66" s="129">
        <v>2.3710563923686832E-5</v>
      </c>
    </row>
    <row r="67" spans="1:15" s="104" customFormat="1" ht="13.5">
      <c r="A67" s="133" t="s">
        <v>152</v>
      </c>
      <c r="B67" s="134">
        <v>1.4966119779273868E-3</v>
      </c>
      <c r="C67" s="134">
        <v>2.0598846022039652E-3</v>
      </c>
      <c r="D67" s="134">
        <v>2.3060881067067385E-3</v>
      </c>
      <c r="E67" s="134">
        <v>3.1805813778191805E-3</v>
      </c>
      <c r="F67" s="134">
        <v>3.118930384516716E-3</v>
      </c>
      <c r="G67" s="134">
        <v>3.5105668939650059E-3</v>
      </c>
      <c r="H67" s="134">
        <v>4.0382808074355125E-3</v>
      </c>
      <c r="I67" s="134">
        <v>3.519892692565918E-3</v>
      </c>
      <c r="J67" s="134">
        <v>5.0679570995271206E-3</v>
      </c>
      <c r="K67" s="134">
        <v>3.7661222741007805E-3</v>
      </c>
      <c r="L67" s="135">
        <v>4.9399780109524727E-3</v>
      </c>
      <c r="M67" s="136">
        <v>0.30810431651440418</v>
      </c>
      <c r="N67" s="136">
        <v>0.12683824848994818</v>
      </c>
      <c r="O67" s="129">
        <v>2.9928025286156262E-5</v>
      </c>
    </row>
    <row r="68" spans="1:15" s="104" customFormat="1" ht="13.5">
      <c r="A68" s="133" t="s">
        <v>194</v>
      </c>
      <c r="B68" s="134">
        <v>1.7249734373763204E-3</v>
      </c>
      <c r="C68" s="134">
        <v>1.0200864635407925E-3</v>
      </c>
      <c r="D68" s="134">
        <v>1.077740453183651E-3</v>
      </c>
      <c r="E68" s="134">
        <v>1.1754661099985242E-3</v>
      </c>
      <c r="F68" s="134">
        <v>1.6803983598947525E-3</v>
      </c>
      <c r="G68" s="134">
        <v>1.4845585683360696E-3</v>
      </c>
      <c r="H68" s="134">
        <v>2.6958039961755276E-4</v>
      </c>
      <c r="I68" s="134">
        <v>1.0295498941559345E-4</v>
      </c>
      <c r="J68" s="134">
        <v>4.1392125422134995E-4</v>
      </c>
      <c r="K68" s="134">
        <v>4.7232006909325719E-4</v>
      </c>
      <c r="L68" s="135">
        <v>5.4735119920223951E-4</v>
      </c>
      <c r="M68" s="136">
        <v>0.15569026141608977</v>
      </c>
      <c r="N68" s="136">
        <v>-0.10844453551563471</v>
      </c>
      <c r="O68" s="129">
        <v>3.3160351106449853E-6</v>
      </c>
    </row>
    <row r="69" spans="1:15" s="104" customFormat="1" ht="13.5">
      <c r="A69" s="133" t="s">
        <v>89</v>
      </c>
      <c r="B69" s="134">
        <v>5.7343305088579655E-3</v>
      </c>
      <c r="C69" s="134">
        <v>3.7311266642063856E-3</v>
      </c>
      <c r="D69" s="134">
        <v>3.0791235622018576E-3</v>
      </c>
      <c r="E69" s="134">
        <v>4.8224315978586674E-3</v>
      </c>
      <c r="F69" s="134">
        <v>4.0121409110724926E-3</v>
      </c>
      <c r="G69" s="134">
        <v>4.2212088592350483E-3</v>
      </c>
      <c r="H69" s="134">
        <v>3.7014656700193882E-3</v>
      </c>
      <c r="I69" s="134">
        <v>4.603988490998745E-3</v>
      </c>
      <c r="J69" s="134">
        <v>4.5030256733298302E-3</v>
      </c>
      <c r="K69" s="134">
        <v>5.5742966942489147E-3</v>
      </c>
      <c r="L69" s="135">
        <v>6.1948690563440323E-3</v>
      </c>
      <c r="M69" s="136">
        <v>0.10829105866920652</v>
      </c>
      <c r="N69" s="136">
        <v>7.7549522694380091E-3</v>
      </c>
      <c r="O69" s="129">
        <v>3.7530571462390851E-5</v>
      </c>
    </row>
    <row r="70" spans="1:15" s="104" customFormat="1" ht="13.5">
      <c r="A70" s="133" t="s">
        <v>90</v>
      </c>
      <c r="B70" s="134">
        <v>8.2606405019760132E-2</v>
      </c>
      <c r="C70" s="134">
        <v>7.178971916437149E-2</v>
      </c>
      <c r="D70" s="134">
        <v>7.7061235904693604E-2</v>
      </c>
      <c r="E70" s="134">
        <v>8.9136973023414612E-2</v>
      </c>
      <c r="F70" s="134">
        <v>8.0396167933940887E-2</v>
      </c>
      <c r="G70" s="134">
        <v>7.4406266212463379E-2</v>
      </c>
      <c r="H70" s="134">
        <v>8.9050993323326111E-2</v>
      </c>
      <c r="I70" s="134">
        <v>0.10855431854724884</v>
      </c>
      <c r="J70" s="134">
        <v>0.10041531175374985</v>
      </c>
      <c r="K70" s="134">
        <v>0.10226226598024368</v>
      </c>
      <c r="L70" s="135">
        <v>0.11002599447965622</v>
      </c>
      <c r="M70" s="136">
        <v>7.2980106167395808E-2</v>
      </c>
      <c r="N70" s="136">
        <v>2.9077678300972964E-2</v>
      </c>
      <c r="O70" s="129">
        <v>6.6657396806645854E-4</v>
      </c>
    </row>
    <row r="71" spans="1:15" s="104" customFormat="1" ht="13.5">
      <c r="A71" s="133" t="s">
        <v>79</v>
      </c>
      <c r="B71" s="134">
        <v>2.6437998312758282E-2</v>
      </c>
      <c r="C71" s="134">
        <v>1.8278777715750039E-2</v>
      </c>
      <c r="D71" s="134">
        <v>1.9066473665589001E-2</v>
      </c>
      <c r="E71" s="134">
        <v>1.7816943465732038E-2</v>
      </c>
      <c r="F71" s="134">
        <v>1.8613186111906543E-2</v>
      </c>
      <c r="G71" s="134">
        <v>1.3235607475508004E-2</v>
      </c>
      <c r="H71" s="134">
        <v>1.3572983327321708E-2</v>
      </c>
      <c r="I71" s="134">
        <v>1.8589387182146311E-2</v>
      </c>
      <c r="J71" s="134">
        <v>2.5015041755978018E-2</v>
      </c>
      <c r="K71" s="134">
        <v>4.2068482289323583E-2</v>
      </c>
      <c r="L71" s="135">
        <v>4.9696746951667592E-2</v>
      </c>
      <c r="M71" s="136">
        <v>0.17810200874845727</v>
      </c>
      <c r="N71" s="136">
        <v>6.5147957980787208E-2</v>
      </c>
      <c r="O71" s="129">
        <v>3.0107937648946075E-4</v>
      </c>
    </row>
    <row r="72" spans="1:15" s="105" customFormat="1" ht="13.5">
      <c r="A72" s="137" t="s">
        <v>62</v>
      </c>
      <c r="B72" s="138">
        <v>0.44091192542691715</v>
      </c>
      <c r="C72" s="138">
        <v>0.42023868032265455</v>
      </c>
      <c r="D72" s="138">
        <v>0.38076042310422054</v>
      </c>
      <c r="E72" s="138">
        <v>0.37581458012573421</v>
      </c>
      <c r="F72" s="138">
        <v>0.37192512294859625</v>
      </c>
      <c r="G72" s="138">
        <v>0.38139928778400645</v>
      </c>
      <c r="H72" s="138">
        <v>0.37137042649555951</v>
      </c>
      <c r="I72" s="138">
        <v>0.37499689387914259</v>
      </c>
      <c r="J72" s="138">
        <v>0.37492225517053157</v>
      </c>
      <c r="K72" s="138">
        <v>0.34970580015215091</v>
      </c>
      <c r="L72" s="138">
        <v>0.35246560777886771</v>
      </c>
      <c r="M72" s="139">
        <v>5.1379955369743602E-3</v>
      </c>
      <c r="N72" s="139">
        <v>-2.2140430671361955E-2</v>
      </c>
      <c r="O72" s="139">
        <v>2.1353535579953973E-3</v>
      </c>
    </row>
    <row r="73" spans="1:15" s="104" customFormat="1" ht="13.5">
      <c r="A73" s="133" t="s">
        <v>80</v>
      </c>
      <c r="B73" s="134">
        <v>7.4943718500435352E-3</v>
      </c>
      <c r="C73" s="134">
        <v>5.5684437975287437E-3</v>
      </c>
      <c r="D73" s="134">
        <v>2.0515320356935263E-3</v>
      </c>
      <c r="E73" s="134">
        <v>7.6199760660529137E-3</v>
      </c>
      <c r="F73" s="134">
        <v>2.0934000611305237E-2</v>
      </c>
      <c r="G73" s="134">
        <v>1.7291484400629997E-2</v>
      </c>
      <c r="H73" s="134">
        <v>5.4847081191837788E-3</v>
      </c>
      <c r="I73" s="134">
        <v>1.1178756132721901E-2</v>
      </c>
      <c r="J73" s="134">
        <v>7.8293159604072571E-3</v>
      </c>
      <c r="K73" s="134">
        <v>7.5781079940497875E-3</v>
      </c>
      <c r="L73" s="135">
        <v>6.2531535513699055E-3</v>
      </c>
      <c r="M73" s="136">
        <v>-0.17709427771766306</v>
      </c>
      <c r="N73" s="136">
        <v>-1.7943701097058118E-2</v>
      </c>
      <c r="O73" s="129">
        <v>3.7883678265104912E-5</v>
      </c>
    </row>
    <row r="74" spans="1:15" s="104" customFormat="1" ht="13.5">
      <c r="A74" s="133" t="s">
        <v>81</v>
      </c>
      <c r="B74" s="134">
        <v>1.6286652535200119E-2</v>
      </c>
      <c r="C74" s="134">
        <v>3.354920819401741E-2</v>
      </c>
      <c r="D74" s="134">
        <v>5.1011782139539719E-2</v>
      </c>
      <c r="E74" s="134">
        <v>5.0226394087076187E-2</v>
      </c>
      <c r="F74" s="134">
        <v>9.1399982571601868E-2</v>
      </c>
      <c r="G74" s="134">
        <v>8.2587316632270813E-2</v>
      </c>
      <c r="H74" s="134">
        <v>3.1440146267414093E-2</v>
      </c>
      <c r="I74" s="134">
        <v>5.0810191780328751E-2</v>
      </c>
      <c r="J74" s="134">
        <v>4.4077038764953613E-2</v>
      </c>
      <c r="K74" s="134">
        <v>4.905690997838974E-2</v>
      </c>
      <c r="L74" s="135">
        <v>6.8827934563159943E-2</v>
      </c>
      <c r="M74" s="136">
        <v>0.39918882227554109</v>
      </c>
      <c r="N74" s="136">
        <v>0.1550300695381428</v>
      </c>
      <c r="O74" s="129">
        <v>4.1698245648729012E-4</v>
      </c>
    </row>
    <row r="75" spans="1:15" s="104" customFormat="1" ht="13.5">
      <c r="A75" s="133" t="s">
        <v>134</v>
      </c>
      <c r="B75" s="134">
        <v>0.1690303236246109</v>
      </c>
      <c r="C75" s="134">
        <v>0.18610744178295135</v>
      </c>
      <c r="D75" s="134">
        <v>0.17933739721775055</v>
      </c>
      <c r="E75" s="134">
        <v>0.18641212582588196</v>
      </c>
      <c r="F75" s="134">
        <v>0.21561264991760254</v>
      </c>
      <c r="G75" s="134">
        <v>0.2789548933506012</v>
      </c>
      <c r="H75" s="134">
        <v>0.28738194704055786</v>
      </c>
      <c r="I75" s="134">
        <v>0.30948826670646667</v>
      </c>
      <c r="J75" s="134">
        <v>0.3109029233455658</v>
      </c>
      <c r="K75" s="134">
        <v>0.29162693023681641</v>
      </c>
      <c r="L75" s="135">
        <v>0.26527565717697144</v>
      </c>
      <c r="M75" s="136">
        <v>-9.2844888897573696E-2</v>
      </c>
      <c r="N75" s="136">
        <v>4.6100181902596349E-2</v>
      </c>
      <c r="O75" s="129">
        <v>1.6071279180174683E-3</v>
      </c>
    </row>
    <row r="76" spans="1:15" s="104" customFormat="1" ht="13.5">
      <c r="A76" s="133" t="s">
        <v>4</v>
      </c>
      <c r="B76" s="134">
        <v>3.7465908527374268</v>
      </c>
      <c r="C76" s="134">
        <v>3.5153560638427734</v>
      </c>
      <c r="D76" s="134">
        <v>3.7801945209503174</v>
      </c>
      <c r="E76" s="134">
        <v>3.7186012268066406</v>
      </c>
      <c r="F76" s="134">
        <v>3.5289371013641357</v>
      </c>
      <c r="G76" s="134">
        <v>3.7610931396484375</v>
      </c>
      <c r="H76" s="134">
        <v>3.6816725730895996</v>
      </c>
      <c r="I76" s="134">
        <v>3.5861508846282959</v>
      </c>
      <c r="J76" s="134">
        <v>3.378741979598999</v>
      </c>
      <c r="K76" s="134">
        <v>3.441054105758667</v>
      </c>
      <c r="L76" s="135">
        <v>3.5144374370574951</v>
      </c>
      <c r="M76" s="136">
        <v>1.8535321229822266E-2</v>
      </c>
      <c r="N76" s="136">
        <v>-6.3762702068703714E-3</v>
      </c>
      <c r="O76" s="129">
        <v>2.129162766507765E-2</v>
      </c>
    </row>
    <row r="77" spans="1:15" s="104" customFormat="1" ht="13.5">
      <c r="A77" s="133" t="s">
        <v>153</v>
      </c>
      <c r="B77" s="134">
        <v>0.24161545089771153</v>
      </c>
      <c r="C77" s="134">
        <v>0.20713456819066778</v>
      </c>
      <c r="D77" s="134">
        <v>0.16354130228137365</v>
      </c>
      <c r="E77" s="134">
        <v>0.19929051144572441</v>
      </c>
      <c r="F77" s="134">
        <v>0.2227088800865431</v>
      </c>
      <c r="G77" s="134">
        <v>0.19473985428339802</v>
      </c>
      <c r="H77" s="134">
        <v>0.19709937024163082</v>
      </c>
      <c r="I77" s="134">
        <v>0.2182777903508395</v>
      </c>
      <c r="J77" s="134">
        <v>0.24928202858427539</v>
      </c>
      <c r="K77" s="134">
        <v>0.28822548050084151</v>
      </c>
      <c r="L77" s="135">
        <v>0.29428160845418461</v>
      </c>
      <c r="M77" s="136">
        <v>1.8222121908466171E-2</v>
      </c>
      <c r="N77" s="136">
        <v>1.9914677652343116E-2</v>
      </c>
      <c r="O77" s="129">
        <v>1.782855591571642E-3</v>
      </c>
    </row>
    <row r="78" spans="1:15" s="104" customFormat="1" ht="13.5">
      <c r="A78" s="133" t="s">
        <v>154</v>
      </c>
      <c r="B78" s="134">
        <v>7.4195994238834828E-4</v>
      </c>
      <c r="C78" s="134">
        <v>3.1121576330690459E-3</v>
      </c>
      <c r="D78" s="134">
        <v>3.1111230064198026E-3</v>
      </c>
      <c r="E78" s="134">
        <v>1.1847345624119043E-2</v>
      </c>
      <c r="F78" s="134">
        <v>1.4018592424690723E-2</v>
      </c>
      <c r="G78" s="134">
        <v>1.1202727095223963E-2</v>
      </c>
      <c r="H78" s="134">
        <v>1.1861314589623362E-2</v>
      </c>
      <c r="I78" s="134">
        <v>1.4597717344258854E-2</v>
      </c>
      <c r="J78" s="134">
        <v>1.7362706908897962E-2</v>
      </c>
      <c r="K78" s="134">
        <v>2.3000416593276896E-2</v>
      </c>
      <c r="L78" s="135">
        <v>2.1286619812599383E-2</v>
      </c>
      <c r="M78" s="136">
        <v>-7.7040210855044533E-2</v>
      </c>
      <c r="N78" s="136">
        <v>0.39885475831718376</v>
      </c>
      <c r="O78" s="129">
        <v>1.2896140318758971E-4</v>
      </c>
    </row>
    <row r="79" spans="1:15" s="104" customFormat="1" ht="13.5">
      <c r="A79" s="133" t="s">
        <v>155</v>
      </c>
      <c r="B79" s="134">
        <v>2.6794501696713269E-2</v>
      </c>
      <c r="C79" s="134">
        <v>3.4666277235373855E-2</v>
      </c>
      <c r="D79" s="134">
        <v>5.2148244110867381E-2</v>
      </c>
      <c r="E79" s="134">
        <v>5.2337308297865093E-2</v>
      </c>
      <c r="F79" s="134">
        <v>4.8112536082044244E-2</v>
      </c>
      <c r="G79" s="134">
        <v>5.1770454621873796E-2</v>
      </c>
      <c r="H79" s="134">
        <v>5.3958435542881489E-2</v>
      </c>
      <c r="I79" s="134">
        <v>8.1004961859434843E-2</v>
      </c>
      <c r="J79" s="134">
        <v>7.7327413135208189E-2</v>
      </c>
      <c r="K79" s="134">
        <v>8.992140757618472E-2</v>
      </c>
      <c r="L79" s="135">
        <v>7.3711938399355859E-2</v>
      </c>
      <c r="M79" s="136">
        <v>-0.18250234686018485</v>
      </c>
      <c r="N79" s="136">
        <v>0.10649438580053139</v>
      </c>
      <c r="O79" s="129">
        <v>4.465713716572127E-4</v>
      </c>
    </row>
    <row r="80" spans="1:15" s="104" customFormat="1" ht="13.5">
      <c r="A80" s="133" t="s">
        <v>156</v>
      </c>
      <c r="B80" s="134">
        <v>0</v>
      </c>
      <c r="C80" s="134">
        <v>0</v>
      </c>
      <c r="D80" s="134">
        <v>0</v>
      </c>
      <c r="E80" s="134">
        <v>0</v>
      </c>
      <c r="F80" s="134">
        <v>8.0187048297375441E-5</v>
      </c>
      <c r="G80" s="134">
        <v>1.012989814626053E-4</v>
      </c>
      <c r="H80" s="134">
        <v>9.7990174253936857E-5</v>
      </c>
      <c r="I80" s="134">
        <v>1.1379028728697449E-4</v>
      </c>
      <c r="J80" s="134">
        <v>6.5784748585429043E-5</v>
      </c>
      <c r="K80" s="134">
        <v>4.9784339353209361E-5</v>
      </c>
      <c r="L80" s="135">
        <v>4.9920734454644844E-5</v>
      </c>
      <c r="M80" s="136">
        <v>-6.9880237152375457E-9</v>
      </c>
      <c r="N80" s="136" t="s">
        <v>40</v>
      </c>
      <c r="O80" s="129">
        <v>3.0243636707484871E-7</v>
      </c>
    </row>
    <row r="81" spans="1:15" s="104" customFormat="1" ht="13.5">
      <c r="A81" s="133" t="s">
        <v>157</v>
      </c>
      <c r="B81" s="134">
        <v>5.9999262914061546E-2</v>
      </c>
      <c r="C81" s="134">
        <v>5.8282951693399809E-2</v>
      </c>
      <c r="D81" s="134">
        <v>5.8479707688093185E-2</v>
      </c>
      <c r="E81" s="134">
        <v>6.7646162235178053E-2</v>
      </c>
      <c r="F81" s="134">
        <v>7.0687435480067506E-2</v>
      </c>
      <c r="G81" s="134">
        <v>6.3918597472365946E-2</v>
      </c>
      <c r="H81" s="134">
        <v>4.9840884981676936E-2</v>
      </c>
      <c r="I81" s="134">
        <v>6.4196923922281712E-2</v>
      </c>
      <c r="J81" s="134">
        <v>5.7754790701437742E-2</v>
      </c>
      <c r="K81" s="134">
        <v>5.5388158478308469E-2</v>
      </c>
      <c r="L81" s="135">
        <v>5.7865161274094135E-2</v>
      </c>
      <c r="M81" s="136">
        <v>4.1866372270853214E-2</v>
      </c>
      <c r="N81" s="136">
        <v>-3.6151275357335644E-3</v>
      </c>
      <c r="O81" s="129">
        <v>3.5056633976083114E-4</v>
      </c>
    </row>
    <row r="82" spans="1:15" s="105" customFormat="1" ht="13.5">
      <c r="A82" s="137" t="s">
        <v>63</v>
      </c>
      <c r="B82" s="138">
        <v>4.268553376198156</v>
      </c>
      <c r="C82" s="138">
        <v>4.0437771123697814</v>
      </c>
      <c r="D82" s="138">
        <v>4.2898756094300552</v>
      </c>
      <c r="E82" s="138">
        <v>4.2939810503885383</v>
      </c>
      <c r="F82" s="138">
        <v>4.2124913655862883</v>
      </c>
      <c r="G82" s="138">
        <v>4.4616597664862638</v>
      </c>
      <c r="H82" s="138">
        <v>4.3188373700468219</v>
      </c>
      <c r="I82" s="138">
        <v>4.3358192830119151</v>
      </c>
      <c r="J82" s="138">
        <v>4.1433439817483304</v>
      </c>
      <c r="K82" s="138">
        <v>4.2459013014558877</v>
      </c>
      <c r="L82" s="138">
        <v>4.301989431023685</v>
      </c>
      <c r="M82" s="139">
        <v>1.0441613437628394E-2</v>
      </c>
      <c r="N82" s="139">
        <v>7.8056368343237814E-4</v>
      </c>
      <c r="O82" s="139">
        <v>2.6062878860391863E-2</v>
      </c>
    </row>
    <row r="83" spans="1:15" s="104" customFormat="1" ht="13.5">
      <c r="A83" s="133" t="s">
        <v>5</v>
      </c>
      <c r="B83" s="134">
        <v>1.878798246383667</v>
      </c>
      <c r="C83" s="134">
        <v>1.9454803466796875</v>
      </c>
      <c r="D83" s="134">
        <v>1.9442242383956909</v>
      </c>
      <c r="E83" s="134">
        <v>1.8774935007095337</v>
      </c>
      <c r="F83" s="134">
        <v>1.8320275545120239</v>
      </c>
      <c r="G83" s="134">
        <v>1.7511137723922729</v>
      </c>
      <c r="H83" s="134">
        <v>1.6851757764816284</v>
      </c>
      <c r="I83" s="134">
        <v>1.6289142370223999</v>
      </c>
      <c r="J83" s="134">
        <v>1.5420821905136108</v>
      </c>
      <c r="K83" s="134">
        <v>1.5060267448425293</v>
      </c>
      <c r="L83" s="135">
        <v>1.5227640867233276</v>
      </c>
      <c r="M83" s="136">
        <v>8.350970067344532E-3</v>
      </c>
      <c r="N83" s="136">
        <v>-2.0791334827274244E-2</v>
      </c>
      <c r="O83" s="129">
        <v>9.2254099089642393E-3</v>
      </c>
    </row>
    <row r="84" spans="1:15" s="104" customFormat="1" ht="13.5">
      <c r="A84" s="133" t="s">
        <v>84</v>
      </c>
      <c r="B84" s="134">
        <v>3.3663768321275711E-2</v>
      </c>
      <c r="C84" s="134">
        <v>0.11027884483337402</v>
      </c>
      <c r="D84" s="134">
        <v>8.2928948104381561E-2</v>
      </c>
      <c r="E84" s="134">
        <v>9.0421684086322784E-2</v>
      </c>
      <c r="F84" s="134">
        <v>0.10284779965877533</v>
      </c>
      <c r="G84" s="134">
        <v>0.17303368449211121</v>
      </c>
      <c r="H84" s="134">
        <v>0.18844859302043915</v>
      </c>
      <c r="I84" s="134">
        <v>0.1523195207118988</v>
      </c>
      <c r="J84" s="134">
        <v>0.19942785799503326</v>
      </c>
      <c r="K84" s="134">
        <v>0.29437869787216187</v>
      </c>
      <c r="L84" s="135">
        <v>0.32118743658065796</v>
      </c>
      <c r="M84" s="136">
        <v>8.8087818832679687E-2</v>
      </c>
      <c r="N84" s="136">
        <v>0.2530245556775883</v>
      </c>
      <c r="O84" s="129">
        <v>1.9458600225081293E-3</v>
      </c>
    </row>
    <row r="85" spans="1:15" s="104" customFormat="1" ht="13.5">
      <c r="A85" s="133" t="s">
        <v>54</v>
      </c>
      <c r="B85" s="134">
        <v>82.096931457519531</v>
      </c>
      <c r="C85" s="134">
        <v>80.384552001953125</v>
      </c>
      <c r="D85" s="134">
        <v>78.032806396484375</v>
      </c>
      <c r="E85" s="134">
        <v>78.895599365234375</v>
      </c>
      <c r="F85" s="134">
        <v>80.467727661132813</v>
      </c>
      <c r="G85" s="134">
        <v>82.520050048828125</v>
      </c>
      <c r="H85" s="134">
        <v>84.249191284179688</v>
      </c>
      <c r="I85" s="134">
        <v>87.535713195800781</v>
      </c>
      <c r="J85" s="134">
        <v>87.832008361816406</v>
      </c>
      <c r="K85" s="134">
        <v>90.652351379394531</v>
      </c>
      <c r="L85" s="135">
        <v>92.157501220703125</v>
      </c>
      <c r="M85" s="136">
        <v>1.3825933589305617E-2</v>
      </c>
      <c r="N85" s="136">
        <v>1.1626917502797873E-2</v>
      </c>
      <c r="O85" s="129">
        <v>0.55832070926777155</v>
      </c>
    </row>
    <row r="86" spans="1:15" s="104" customFormat="1" ht="13.5">
      <c r="A86" s="133" t="s">
        <v>86</v>
      </c>
      <c r="B86" s="134">
        <v>0.34101399779319763</v>
      </c>
      <c r="C86" s="134">
        <v>0.28044399619102478</v>
      </c>
      <c r="D86" s="134">
        <v>0.28042298555374146</v>
      </c>
      <c r="E86" s="134">
        <v>0.26268398761749268</v>
      </c>
      <c r="F86" s="134">
        <v>0.26978600025177002</v>
      </c>
      <c r="G86" s="134">
        <v>0.25836899876594543</v>
      </c>
      <c r="H86" s="134">
        <v>0.13763000071048737</v>
      </c>
      <c r="I86" s="134">
        <v>0.15287399291992188</v>
      </c>
      <c r="J86" s="134">
        <v>0.15035699307918549</v>
      </c>
      <c r="K86" s="134">
        <v>0.14689899981021881</v>
      </c>
      <c r="L86" s="135">
        <v>0.12543000280857086</v>
      </c>
      <c r="M86" s="136">
        <v>-0.14848094238581144</v>
      </c>
      <c r="N86" s="136">
        <v>-9.5178477036373721E-2</v>
      </c>
      <c r="O86" s="129">
        <v>7.5989655973666558E-4</v>
      </c>
    </row>
    <row r="87" spans="1:15" s="104" customFormat="1" ht="13.5">
      <c r="A87" s="133" t="s">
        <v>6</v>
      </c>
      <c r="B87" s="134">
        <v>15.843864440917969</v>
      </c>
      <c r="C87" s="134">
        <v>16.165693283081055</v>
      </c>
      <c r="D87" s="134">
        <v>16.515691757202148</v>
      </c>
      <c r="E87" s="134">
        <v>17.053764343261719</v>
      </c>
      <c r="F87" s="134">
        <v>17.933765411376953</v>
      </c>
      <c r="G87" s="134">
        <v>17.960483551025391</v>
      </c>
      <c r="H87" s="134">
        <v>16.972818374633789</v>
      </c>
      <c r="I87" s="134">
        <v>19.270051956176758</v>
      </c>
      <c r="J87" s="134">
        <v>20.020803451538086</v>
      </c>
      <c r="K87" s="134">
        <v>22.094005584716797</v>
      </c>
      <c r="L87" s="135">
        <v>22.967374801635742</v>
      </c>
      <c r="M87" s="136">
        <v>3.6689446087190047E-2</v>
      </c>
      <c r="N87" s="136">
        <v>3.7827140761737876E-2</v>
      </c>
      <c r="O87" s="129">
        <v>0.13914397438531348</v>
      </c>
    </row>
    <row r="88" spans="1:15" s="104" customFormat="1" ht="13.5">
      <c r="A88" s="133" t="s">
        <v>7</v>
      </c>
      <c r="B88" s="134">
        <v>1.6886508464813232</v>
      </c>
      <c r="C88" s="134">
        <v>1.9161864519119263</v>
      </c>
      <c r="D88" s="134">
        <v>1.9595383405685425</v>
      </c>
      <c r="E88" s="134">
        <v>2.0379927158355713</v>
      </c>
      <c r="F88" s="134">
        <v>2.3606257438659668</v>
      </c>
      <c r="G88" s="134">
        <v>2.8844320774078369</v>
      </c>
      <c r="H88" s="134">
        <v>2.7553675174713135</v>
      </c>
      <c r="I88" s="134">
        <v>2.7476265430450439</v>
      </c>
      <c r="J88" s="134">
        <v>4.3794384002685547</v>
      </c>
      <c r="K88" s="134">
        <v>4.3196625709533691</v>
      </c>
      <c r="L88" s="135">
        <v>4.7208447456359863</v>
      </c>
      <c r="M88" s="136">
        <v>8.9887505191255546E-2</v>
      </c>
      <c r="N88" s="136">
        <v>0.10827614550704023</v>
      </c>
      <c r="O88" s="129">
        <v>2.8600443282574571E-2</v>
      </c>
    </row>
    <row r="89" spans="1:15" s="104" customFormat="1" ht="13.5">
      <c r="A89" s="133" t="s">
        <v>27</v>
      </c>
      <c r="B89" s="134">
        <v>4.9886479377746582</v>
      </c>
      <c r="C89" s="134">
        <v>5.0327315330505371</v>
      </c>
      <c r="D89" s="134">
        <v>5.0233879089355469</v>
      </c>
      <c r="E89" s="134">
        <v>5.097468376159668</v>
      </c>
      <c r="F89" s="134">
        <v>4.9917502403259277</v>
      </c>
      <c r="G89" s="134">
        <v>4.9053378105163574</v>
      </c>
      <c r="H89" s="134">
        <v>4.5747065544128418</v>
      </c>
      <c r="I89" s="134">
        <v>4.9300827980041504</v>
      </c>
      <c r="J89" s="134">
        <v>4.9158892631530762</v>
      </c>
      <c r="K89" s="134">
        <v>4.5363979339599609</v>
      </c>
      <c r="L89" s="135">
        <v>4.530787467956543</v>
      </c>
      <c r="M89" s="136">
        <v>-3.9656280153174128E-3</v>
      </c>
      <c r="N89" s="136">
        <v>-9.5807256185675982E-3</v>
      </c>
      <c r="O89" s="129">
        <v>2.7449013256044614E-2</v>
      </c>
    </row>
    <row r="90" spans="1:15" s="104" customFormat="1" ht="13.5">
      <c r="A90" s="133" t="s">
        <v>92</v>
      </c>
      <c r="B90" s="134">
        <v>0.64253687858581543</v>
      </c>
      <c r="C90" s="134">
        <v>0.72826701402664185</v>
      </c>
      <c r="D90" s="134">
        <v>0.784248948097229</v>
      </c>
      <c r="E90" s="134">
        <v>0.86905866861343384</v>
      </c>
      <c r="F90" s="134">
        <v>0.93219518661499023</v>
      </c>
      <c r="G90" s="134">
        <v>0.88102489709854126</v>
      </c>
      <c r="H90" s="134">
        <v>1.0371298789978027</v>
      </c>
      <c r="I90" s="134">
        <v>0.9588472843170166</v>
      </c>
      <c r="J90" s="134">
        <v>0.98972517251968384</v>
      </c>
      <c r="K90" s="134">
        <v>1.0269562005996704</v>
      </c>
      <c r="L90" s="135">
        <v>1.0824161767959595</v>
      </c>
      <c r="M90" s="136">
        <v>5.1124434437958444E-2</v>
      </c>
      <c r="N90" s="136">
        <v>5.3536585079629884E-2</v>
      </c>
      <c r="O90" s="129">
        <v>6.5576362156818781E-3</v>
      </c>
    </row>
    <row r="91" spans="1:15" s="104" customFormat="1" ht="13.5">
      <c r="A91" s="133" t="s">
        <v>55</v>
      </c>
      <c r="B91" s="134">
        <v>5.9435579925775528E-2</v>
      </c>
      <c r="C91" s="134">
        <v>6.002451479434967E-2</v>
      </c>
      <c r="D91" s="134">
        <v>4.9666084349155426E-2</v>
      </c>
      <c r="E91" s="134">
        <v>5.2330922335386276E-2</v>
      </c>
      <c r="F91" s="134">
        <v>5.6422140449285507E-2</v>
      </c>
      <c r="G91" s="134">
        <v>5.9933137148618698E-2</v>
      </c>
      <c r="H91" s="134">
        <v>5.6735999882221222E-2</v>
      </c>
      <c r="I91" s="134">
        <v>6.619919091463089E-2</v>
      </c>
      <c r="J91" s="134">
        <v>4.5886721462011337E-2</v>
      </c>
      <c r="K91" s="134">
        <v>4.1002649813890457E-2</v>
      </c>
      <c r="L91" s="135">
        <v>5.308888852596283E-2</v>
      </c>
      <c r="M91" s="136">
        <v>0.2912296438956643</v>
      </c>
      <c r="N91" s="136">
        <v>-1.1229017115526485E-2</v>
      </c>
      <c r="O91" s="129">
        <v>3.2163009525473633E-4</v>
      </c>
    </row>
    <row r="92" spans="1:15" s="104" customFormat="1" ht="13.5">
      <c r="A92" s="133" t="s">
        <v>56</v>
      </c>
      <c r="B92" s="134">
        <v>0.23533067107200623</v>
      </c>
      <c r="C92" s="134">
        <v>0.24377790093421936</v>
      </c>
      <c r="D92" s="134">
        <v>0.26485419273376465</v>
      </c>
      <c r="E92" s="134">
        <v>0.33881595730781555</v>
      </c>
      <c r="F92" s="134">
        <v>0.47735175490379333</v>
      </c>
      <c r="G92" s="134">
        <v>0.51359587907791138</v>
      </c>
      <c r="H92" s="134">
        <v>0.56831413507461548</v>
      </c>
      <c r="I92" s="134">
        <v>0.63681203126907349</v>
      </c>
      <c r="J92" s="134">
        <v>0.54350185394287109</v>
      </c>
      <c r="K92" s="134">
        <v>0.46638163924217224</v>
      </c>
      <c r="L92" s="135">
        <v>0.41306188702583313</v>
      </c>
      <c r="M92" s="136">
        <v>-0.11674631251692003</v>
      </c>
      <c r="N92" s="136">
        <v>5.787330773330468E-2</v>
      </c>
      <c r="O92" s="129">
        <v>2.5024659162952477E-3</v>
      </c>
    </row>
    <row r="93" spans="1:15" s="104" customFormat="1" ht="13.5">
      <c r="A93" s="133" t="s">
        <v>93</v>
      </c>
      <c r="B93" s="134">
        <v>0.44555926322937012</v>
      </c>
      <c r="C93" s="134">
        <v>0.48629683256149292</v>
      </c>
      <c r="D93" s="134">
        <v>0.54788464307785034</v>
      </c>
      <c r="E93" s="134">
        <v>0.6479073166847229</v>
      </c>
      <c r="F93" s="134">
        <v>0.68449991941452026</v>
      </c>
      <c r="G93" s="134">
        <v>0.73192048072814941</v>
      </c>
      <c r="H93" s="134">
        <v>0.7346234917640686</v>
      </c>
      <c r="I93" s="134">
        <v>0.79186707735061646</v>
      </c>
      <c r="J93" s="134">
        <v>0.79864466190338135</v>
      </c>
      <c r="K93" s="134">
        <v>0.8914826512336731</v>
      </c>
      <c r="L93" s="135">
        <v>0.97667497396469116</v>
      </c>
      <c r="M93" s="136">
        <v>9.2569173117380332E-2</v>
      </c>
      <c r="N93" s="136">
        <v>8.1644280703468741E-2</v>
      </c>
      <c r="O93" s="129">
        <v>5.9170209366044297E-3</v>
      </c>
    </row>
    <row r="94" spans="1:15" s="104" customFormat="1" ht="13.5">
      <c r="A94" s="133" t="s">
        <v>94</v>
      </c>
      <c r="B94" s="134">
        <v>1.6265718266367912E-2</v>
      </c>
      <c r="C94" s="134">
        <v>1.7015155404806137E-2</v>
      </c>
      <c r="D94" s="134">
        <v>1.7835767939686775E-2</v>
      </c>
      <c r="E94" s="134">
        <v>3.7605836987495422E-2</v>
      </c>
      <c r="F94" s="134">
        <v>1.9987782463431358E-2</v>
      </c>
      <c r="G94" s="134">
        <v>1.9170965999364853E-2</v>
      </c>
      <c r="H94" s="134">
        <v>1.8133031204342842E-2</v>
      </c>
      <c r="I94" s="134">
        <v>1.9430939108133316E-2</v>
      </c>
      <c r="J94" s="134">
        <v>1.7362659797072411E-2</v>
      </c>
      <c r="K94" s="134">
        <v>1.4082735404372215E-2</v>
      </c>
      <c r="L94" s="135">
        <v>1.2622312642633915E-2</v>
      </c>
      <c r="M94" s="136">
        <v>-0.10615195924840304</v>
      </c>
      <c r="N94" s="136">
        <v>-2.5040514974828398E-2</v>
      </c>
      <c r="O94" s="129">
        <v>7.6470156567697343E-5</v>
      </c>
    </row>
    <row r="95" spans="1:15" s="104" customFormat="1" ht="13.5">
      <c r="A95" s="133" t="s">
        <v>57</v>
      </c>
      <c r="B95" s="134">
        <v>3.5653858184814453</v>
      </c>
      <c r="C95" s="134">
        <v>3.5808155536651611</v>
      </c>
      <c r="D95" s="134">
        <v>3.4850780963897705</v>
      </c>
      <c r="E95" s="134">
        <v>3.6981208324432373</v>
      </c>
      <c r="F95" s="134">
        <v>3.8083806037902832</v>
      </c>
      <c r="G95" s="134">
        <v>3.5896267890930176</v>
      </c>
      <c r="H95" s="134">
        <v>3.1782441139221191</v>
      </c>
      <c r="I95" s="134">
        <v>3.2727859020233154</v>
      </c>
      <c r="J95" s="134">
        <v>3.1457011699676514</v>
      </c>
      <c r="K95" s="134">
        <v>3.0419754981994629</v>
      </c>
      <c r="L95" s="135">
        <v>2.8526813983917236</v>
      </c>
      <c r="M95" s="136">
        <v>-6.4789578810023674E-2</v>
      </c>
      <c r="N95" s="136">
        <v>-2.205445244901405E-2</v>
      </c>
      <c r="O95" s="129">
        <v>1.7282490091075124E-2</v>
      </c>
    </row>
    <row r="96" spans="1:15" s="104" customFormat="1" ht="13.5">
      <c r="A96" s="133" t="s">
        <v>127</v>
      </c>
      <c r="B96" s="134">
        <v>3.8545925170183182E-2</v>
      </c>
      <c r="C96" s="134">
        <v>5.1872454583644867E-2</v>
      </c>
      <c r="D96" s="134">
        <v>5.4914485663175583E-2</v>
      </c>
      <c r="E96" s="134">
        <v>5.6884799152612686E-2</v>
      </c>
      <c r="F96" s="134">
        <v>5.4971970617771149E-2</v>
      </c>
      <c r="G96" s="134">
        <v>5.86698018014431E-2</v>
      </c>
      <c r="H96" s="134">
        <v>7.0500001311302185E-2</v>
      </c>
      <c r="I96" s="134">
        <v>7.0441499352455139E-2</v>
      </c>
      <c r="J96" s="134">
        <v>6.6038109362125397E-2</v>
      </c>
      <c r="K96" s="134">
        <v>5.9299003332853317E-2</v>
      </c>
      <c r="L96" s="135">
        <v>6.9969251751899719E-2</v>
      </c>
      <c r="M96" s="136">
        <v>0.17671588072453215</v>
      </c>
      <c r="N96" s="136">
        <v>6.143370834691031E-2</v>
      </c>
      <c r="O96" s="129">
        <v>4.2389693456966178E-4</v>
      </c>
    </row>
    <row r="97" spans="1:15" s="104" customFormat="1" ht="13.5">
      <c r="A97" s="133" t="s">
        <v>91</v>
      </c>
      <c r="B97" s="134">
        <v>1.7014495134353638</v>
      </c>
      <c r="C97" s="134">
        <v>1.6504244804382324</v>
      </c>
      <c r="D97" s="134">
        <v>1.6705218553543091</v>
      </c>
      <c r="E97" s="134">
        <v>1.6958192586898804</v>
      </c>
      <c r="F97" s="134">
        <v>1.7048283815383911</v>
      </c>
      <c r="G97" s="134">
        <v>1.6709705591201782</v>
      </c>
      <c r="H97" s="134">
        <v>1.5618046522140503</v>
      </c>
      <c r="I97" s="134">
        <v>1.6766408681869507</v>
      </c>
      <c r="J97" s="134">
        <v>1.5813930034637451</v>
      </c>
      <c r="K97" s="134">
        <v>1.4899524450302124</v>
      </c>
      <c r="L97" s="135">
        <v>1.4274015426635742</v>
      </c>
      <c r="M97" s="136">
        <v>-4.4599347316899518E-2</v>
      </c>
      <c r="N97" s="136">
        <v>-1.740916387544833E-2</v>
      </c>
      <c r="O97" s="129">
        <v>8.6476719871263624E-3</v>
      </c>
    </row>
    <row r="98" spans="1:15" s="104" customFormat="1" ht="13.5">
      <c r="A98" s="133" t="s">
        <v>58</v>
      </c>
      <c r="B98" s="134">
        <v>0.74833351373672485</v>
      </c>
      <c r="C98" s="134">
        <v>0.73466545343399048</v>
      </c>
      <c r="D98" s="134">
        <v>0.74890905618667603</v>
      </c>
      <c r="E98" s="134">
        <v>0.75188416242599487</v>
      </c>
      <c r="F98" s="134">
        <v>0.80161118507385254</v>
      </c>
      <c r="G98" s="134">
        <v>0.71443039178848267</v>
      </c>
      <c r="H98" s="134">
        <v>0.76385980844497681</v>
      </c>
      <c r="I98" s="134">
        <v>0.78218704462051392</v>
      </c>
      <c r="J98" s="134">
        <v>0.71164435148239136</v>
      </c>
      <c r="K98" s="134">
        <v>0.6049727201461792</v>
      </c>
      <c r="L98" s="135">
        <v>0.61428773403167725</v>
      </c>
      <c r="M98" s="136">
        <v>1.2623101578334017E-2</v>
      </c>
      <c r="N98" s="136">
        <v>-1.9545001813581098E-2</v>
      </c>
      <c r="O98" s="129">
        <v>3.7215588402044297E-3</v>
      </c>
    </row>
    <row r="99" spans="1:15" s="104" customFormat="1" ht="13.5">
      <c r="A99" s="133" t="s">
        <v>31</v>
      </c>
      <c r="B99" s="134">
        <v>0.86982089281082153</v>
      </c>
      <c r="C99" s="134">
        <v>1.0984442234039307</v>
      </c>
      <c r="D99" s="134">
        <v>1.1886457204818726</v>
      </c>
      <c r="E99" s="134">
        <v>1.1876946687698364</v>
      </c>
      <c r="F99" s="134">
        <v>1.5822503566741943</v>
      </c>
      <c r="G99" s="134">
        <v>2.0903897285461426</v>
      </c>
      <c r="H99" s="134">
        <v>2.1950681209564209</v>
      </c>
      <c r="I99" s="134">
        <v>2.0852382183074951</v>
      </c>
      <c r="J99" s="134">
        <v>1.9306460618972778</v>
      </c>
      <c r="K99" s="134">
        <v>2.2777442932128906</v>
      </c>
      <c r="L99" s="135">
        <v>2.4963662624359131</v>
      </c>
      <c r="M99" s="136">
        <v>9.2987301957446089E-2</v>
      </c>
      <c r="N99" s="136">
        <v>0.11118877846790221</v>
      </c>
      <c r="O99" s="129">
        <v>1.5123814814569264E-2</v>
      </c>
    </row>
    <row r="100" spans="1:15" s="104" customFormat="1" ht="13.5">
      <c r="A100" s="133" t="s">
        <v>33</v>
      </c>
      <c r="B100" s="134">
        <v>0.61761699740765152</v>
      </c>
      <c r="C100" s="134">
        <v>0.57006473493956378</v>
      </c>
      <c r="D100" s="134">
        <v>0.67401634818452294</v>
      </c>
      <c r="E100" s="134">
        <v>1.151993618083452</v>
      </c>
      <c r="F100" s="134">
        <v>1.1286805123090744</v>
      </c>
      <c r="G100" s="134">
        <v>1.257383428979665</v>
      </c>
      <c r="H100" s="134">
        <v>1.2289257395314053</v>
      </c>
      <c r="I100" s="134">
        <v>1.0958438594825566</v>
      </c>
      <c r="J100" s="134">
        <v>1.149318145820871</v>
      </c>
      <c r="K100" s="134">
        <v>1.2740481051150709</v>
      </c>
      <c r="L100" s="135">
        <v>1.2831848501227796</v>
      </c>
      <c r="M100" s="136">
        <v>4.4195940869482531E-3</v>
      </c>
      <c r="N100" s="136">
        <v>7.586306547095889E-2</v>
      </c>
      <c r="O100" s="129">
        <v>7.7739594298078061E-3</v>
      </c>
    </row>
    <row r="101" spans="1:15" s="105" customFormat="1" ht="15.75" customHeight="1">
      <c r="A101" s="137" t="s">
        <v>59</v>
      </c>
      <c r="B101" s="138">
        <v>115.81185146731315</v>
      </c>
      <c r="C101" s="138">
        <v>115.05703477588676</v>
      </c>
      <c r="D101" s="138">
        <v>113.32557577370244</v>
      </c>
      <c r="E101" s="138">
        <v>115.80354001439855</v>
      </c>
      <c r="F101" s="138">
        <v>119.20971020497382</v>
      </c>
      <c r="G101" s="138">
        <v>122.03993600280955</v>
      </c>
      <c r="H101" s="138">
        <v>121.97667707421351</v>
      </c>
      <c r="I101" s="138">
        <v>127.87387615861371</v>
      </c>
      <c r="J101" s="138">
        <v>130.01986842998303</v>
      </c>
      <c r="K101" s="138">
        <v>134.73761985288002</v>
      </c>
      <c r="L101" s="138">
        <v>137.6276450403966</v>
      </c>
      <c r="M101" s="139">
        <v>1.8658436843484116E-2</v>
      </c>
      <c r="N101" s="139">
        <v>1.7408279207469679E-2</v>
      </c>
      <c r="O101" s="139">
        <v>0.83379392210066983</v>
      </c>
    </row>
    <row r="102" spans="1:15" s="105" customFormat="1" ht="15.75" customHeight="1">
      <c r="A102" s="137" t="s">
        <v>97</v>
      </c>
      <c r="B102" s="138">
        <v>161.68453697981403</v>
      </c>
      <c r="C102" s="138">
        <v>157.3032433041665</v>
      </c>
      <c r="D102" s="138">
        <v>153.96417134051609</v>
      </c>
      <c r="E102" s="138">
        <v>155.61482878555015</v>
      </c>
      <c r="F102" s="138">
        <v>158.03038211635538</v>
      </c>
      <c r="G102" s="138">
        <v>157.05940600436355</v>
      </c>
      <c r="H102" s="138">
        <v>152.33875773563716</v>
      </c>
      <c r="I102" s="138">
        <v>160.71179050001277</v>
      </c>
      <c r="J102" s="138">
        <v>161.73694409282166</v>
      </c>
      <c r="K102" s="138">
        <v>163.14871232727211</v>
      </c>
      <c r="L102" s="138">
        <v>165.06194323611277</v>
      </c>
      <c r="M102" s="139">
        <v>8.9626327541083572E-3</v>
      </c>
      <c r="N102" s="139">
        <v>2.0695067615059681E-3</v>
      </c>
      <c r="O102" s="139">
        <v>1</v>
      </c>
    </row>
    <row r="103" spans="1:15" s="104" customFormat="1" ht="15.75" customHeight="1">
      <c r="A103" s="133" t="s">
        <v>60</v>
      </c>
      <c r="B103" s="134">
        <v>43.005850796966115</v>
      </c>
      <c r="C103" s="134">
        <v>40.222109198550243</v>
      </c>
      <c r="D103" s="134">
        <v>38.077481037845246</v>
      </c>
      <c r="E103" s="134">
        <v>37.806530098474468</v>
      </c>
      <c r="F103" s="134">
        <v>36.581242776223917</v>
      </c>
      <c r="G103" s="134">
        <v>32.431353288045102</v>
      </c>
      <c r="H103" s="134">
        <v>27.732059201121046</v>
      </c>
      <c r="I103" s="134">
        <v>30.226829090330284</v>
      </c>
      <c r="J103" s="134">
        <v>29.235355880239695</v>
      </c>
      <c r="K103" s="134">
        <v>25.387550738614664</v>
      </c>
      <c r="L103" s="135">
        <v>24.401659213292078</v>
      </c>
      <c r="M103" s="136">
        <v>-4.1459798000834547E-2</v>
      </c>
      <c r="N103" s="136">
        <v>-5.5092749661479923E-2</v>
      </c>
      <c r="O103" s="129">
        <v>0.14783334507571341</v>
      </c>
    </row>
    <row r="104" spans="1:15" s="104" customFormat="1" ht="15.75" customHeight="1">
      <c r="A104" s="133" t="s">
        <v>99</v>
      </c>
      <c r="B104" s="134">
        <v>118.67868618284791</v>
      </c>
      <c r="C104" s="134">
        <v>117.08113410561627</v>
      </c>
      <c r="D104" s="134">
        <v>115.88669030267084</v>
      </c>
      <c r="E104" s="134">
        <v>117.80829868707568</v>
      </c>
      <c r="F104" s="134">
        <v>121.44913934013147</v>
      </c>
      <c r="G104" s="134">
        <v>124.62805271631846</v>
      </c>
      <c r="H104" s="134">
        <v>124.60669853451611</v>
      </c>
      <c r="I104" s="134">
        <v>130.48496140968248</v>
      </c>
      <c r="J104" s="134">
        <v>132.50158821258196</v>
      </c>
      <c r="K104" s="134">
        <v>137.76116158865744</v>
      </c>
      <c r="L104" s="135">
        <v>140.66028402282069</v>
      </c>
      <c r="M104" s="136">
        <v>1.825481644647331E-2</v>
      </c>
      <c r="N104" s="136">
        <v>1.713799127479354E-2</v>
      </c>
      <c r="O104" s="129">
        <v>0.85216665492428656</v>
      </c>
    </row>
    <row r="105" spans="1:15" s="104" customFormat="1" ht="15.75" customHeight="1">
      <c r="A105" s="133" t="s">
        <v>222</v>
      </c>
      <c r="B105" s="134">
        <v>10.01837840861117</v>
      </c>
      <c r="C105" s="134">
        <v>9.9890327493048972</v>
      </c>
      <c r="D105" s="134">
        <v>9.5860829358171031</v>
      </c>
      <c r="E105" s="134">
        <v>9.4691088070248952</v>
      </c>
      <c r="F105" s="134">
        <v>9.0779453568393365</v>
      </c>
      <c r="G105" s="134">
        <v>7.3131036119884811</v>
      </c>
      <c r="H105" s="134">
        <v>6.0272349241422489</v>
      </c>
      <c r="I105" s="134">
        <v>6.8904794476111419</v>
      </c>
      <c r="J105" s="134">
        <v>6.8853933787031565</v>
      </c>
      <c r="K105" s="134">
        <v>5.3437910693901358</v>
      </c>
      <c r="L105" s="135">
        <v>4.7083391042833682</v>
      </c>
      <c r="M105" s="136">
        <v>-0.12132141230464211</v>
      </c>
      <c r="N105" s="136">
        <v>-7.2728247101085275E-2</v>
      </c>
      <c r="O105" s="129">
        <v>2.8524679959379413E-2</v>
      </c>
    </row>
    <row r="106" spans="1:15" s="71" customFormat="1" ht="15.75" customHeight="1">
      <c r="A106" s="70" t="s">
        <v>241</v>
      </c>
      <c r="B106" s="101"/>
      <c r="C106" s="101"/>
      <c r="D106" s="72" t="s">
        <v>201</v>
      </c>
      <c r="E106" s="101"/>
      <c r="F106" s="101"/>
      <c r="G106" s="101"/>
      <c r="H106" s="101"/>
      <c r="I106" s="101"/>
      <c r="J106" s="101"/>
      <c r="K106" s="101"/>
      <c r="L106" s="101"/>
      <c r="M106" s="101"/>
      <c r="N106" s="101"/>
      <c r="O106" s="101"/>
    </row>
    <row r="107" spans="1:15" s="71" customFormat="1" ht="15.75" customHeight="1">
      <c r="A107" s="70" t="s">
        <v>242</v>
      </c>
      <c r="B107" s="101"/>
      <c r="C107" s="101"/>
      <c r="D107" s="101"/>
      <c r="E107" s="101"/>
      <c r="F107" s="101"/>
      <c r="G107" s="101"/>
      <c r="H107" s="101"/>
      <c r="I107" s="101"/>
      <c r="J107" s="101"/>
      <c r="K107" s="101"/>
      <c r="L107" s="101"/>
      <c r="M107" s="101"/>
      <c r="N107" s="101"/>
      <c r="O107" s="101"/>
    </row>
    <row r="108" spans="1:15" s="71" customFormat="1" ht="15.75" customHeight="1">
      <c r="A108" s="70" t="s">
        <v>243</v>
      </c>
      <c r="B108" s="101" t="s">
        <v>247</v>
      </c>
      <c r="C108" s="101"/>
      <c r="D108" s="101"/>
      <c r="E108" s="101"/>
      <c r="F108" s="101" t="s">
        <v>201</v>
      </c>
      <c r="G108" s="101"/>
      <c r="H108" s="101"/>
      <c r="I108" s="101"/>
      <c r="J108" s="101"/>
      <c r="K108" s="101"/>
      <c r="L108" s="101"/>
      <c r="M108" s="101"/>
      <c r="N108" s="101"/>
      <c r="O108" s="101"/>
    </row>
    <row r="109" spans="1:15" s="71" customFormat="1" ht="17.25" customHeight="1">
      <c r="A109" s="73" t="s">
        <v>244</v>
      </c>
      <c r="B109" s="114"/>
      <c r="C109" s="114"/>
      <c r="D109" s="114"/>
      <c r="E109" s="114"/>
      <c r="F109" s="114"/>
      <c r="G109" s="114"/>
      <c r="H109" s="114"/>
      <c r="I109" s="114"/>
      <c r="J109" s="114"/>
      <c r="K109" s="114"/>
      <c r="L109" s="114"/>
      <c r="M109" s="114"/>
      <c r="N109" s="114"/>
      <c r="O109" s="101"/>
    </row>
    <row r="110" spans="1:15" s="71" customFormat="1" ht="27" customHeight="1">
      <c r="A110" s="206" t="s">
        <v>245</v>
      </c>
      <c r="B110" s="206"/>
      <c r="C110" s="206"/>
      <c r="D110" s="206"/>
      <c r="E110" s="206"/>
      <c r="F110" s="206"/>
      <c r="G110" s="206"/>
      <c r="H110" s="206"/>
      <c r="I110" s="206"/>
      <c r="J110" s="206"/>
      <c r="K110" s="206"/>
      <c r="L110" s="206"/>
      <c r="M110" s="206"/>
      <c r="N110" s="206"/>
      <c r="O110" s="206"/>
    </row>
    <row r="111" spans="1:15">
      <c r="A111" s="73" t="s">
        <v>246</v>
      </c>
      <c r="O111" s="69"/>
    </row>
    <row r="112" spans="1:15" ht="21.75" customHeight="1">
      <c r="A112" s="198" t="s">
        <v>276</v>
      </c>
      <c r="B112" s="199"/>
      <c r="C112" s="199"/>
      <c r="D112" s="199"/>
      <c r="E112" s="199"/>
      <c r="F112" s="199"/>
      <c r="G112" s="199"/>
      <c r="H112" s="199"/>
      <c r="I112" s="199"/>
      <c r="J112" s="199"/>
      <c r="K112" s="199"/>
      <c r="L112" s="199"/>
      <c r="M112" s="199"/>
      <c r="N112" s="199"/>
      <c r="O112" s="199"/>
    </row>
    <row r="113" spans="1:1" ht="21.75" customHeight="1">
      <c r="A113" s="69"/>
    </row>
    <row r="114" spans="1:1">
      <c r="A114" s="76"/>
    </row>
    <row r="115" spans="1:1">
      <c r="A115" s="73"/>
    </row>
    <row r="116" spans="1:1">
      <c r="A116" s="76"/>
    </row>
    <row r="117" spans="1:1">
      <c r="A117" s="73"/>
    </row>
    <row r="118" spans="1:1">
      <c r="A118" s="76"/>
    </row>
    <row r="119" spans="1:1">
      <c r="A119" s="76"/>
    </row>
    <row r="120" spans="1:1">
      <c r="A120" s="76"/>
    </row>
    <row r="121" spans="1:1">
      <c r="A121" s="73"/>
    </row>
    <row r="122" spans="1:1">
      <c r="A122" s="73"/>
    </row>
    <row r="123" spans="1:1">
      <c r="A123" s="77"/>
    </row>
    <row r="125" spans="1:1">
      <c r="A125" s="77"/>
    </row>
    <row r="126" spans="1:1">
      <c r="A126" s="78"/>
    </row>
    <row r="127" spans="1:1">
      <c r="A127" s="79"/>
    </row>
    <row r="128" spans="1:1">
      <c r="A128" s="78"/>
    </row>
    <row r="130" spans="1:1">
      <c r="A130" s="79"/>
    </row>
    <row r="131" spans="1:1">
      <c r="A131" s="80"/>
    </row>
    <row r="132" spans="1:1">
      <c r="A132" s="81"/>
    </row>
    <row r="133" spans="1:1">
      <c r="A133" s="78"/>
    </row>
    <row r="134" spans="1:1">
      <c r="A134" s="77"/>
    </row>
    <row r="142" spans="1:1">
      <c r="A142" s="78"/>
    </row>
    <row r="143" spans="1:1">
      <c r="A143" s="78"/>
    </row>
    <row r="144" spans="1:1">
      <c r="A144" s="76"/>
    </row>
    <row r="145" spans="1:1">
      <c r="A145" s="76"/>
    </row>
    <row r="146" spans="1:1">
      <c r="A146" s="78"/>
    </row>
    <row r="147" spans="1:1">
      <c r="A147" s="78"/>
    </row>
    <row r="148" spans="1:1">
      <c r="A148" s="78"/>
    </row>
    <row r="149" spans="1:1">
      <c r="A149" s="78"/>
    </row>
    <row r="150" spans="1:1">
      <c r="A150" s="78"/>
    </row>
    <row r="151" spans="1:1">
      <c r="A151" s="78"/>
    </row>
    <row r="152" spans="1:1">
      <c r="A152" s="78"/>
    </row>
    <row r="153" spans="1:1">
      <c r="A153" s="78"/>
    </row>
    <row r="154" spans="1:1">
      <c r="A154" s="78"/>
    </row>
    <row r="155" spans="1:1">
      <c r="A155" s="78"/>
    </row>
    <row r="156" spans="1:1">
      <c r="A156" s="79"/>
    </row>
    <row r="157" spans="1:1">
      <c r="A157" s="78"/>
    </row>
    <row r="158" spans="1:1">
      <c r="A158" s="79"/>
    </row>
    <row r="159" spans="1:1">
      <c r="A159" s="79"/>
    </row>
    <row r="160" spans="1:1">
      <c r="A160" s="79"/>
    </row>
    <row r="161" spans="1:1">
      <c r="A161" s="79"/>
    </row>
    <row r="165" spans="1:1">
      <c r="A165" s="73"/>
    </row>
    <row r="167" spans="1:1">
      <c r="A167" s="73"/>
    </row>
    <row r="168" spans="1:1">
      <c r="A168" s="73"/>
    </row>
    <row r="169" spans="1:1">
      <c r="A169" s="73"/>
    </row>
    <row r="172" spans="1:1">
      <c r="A172" s="82"/>
    </row>
    <row r="176" spans="1:1">
      <c r="A176" s="78"/>
    </row>
    <row r="177" spans="1:1">
      <c r="A177" s="79"/>
    </row>
    <row r="178" spans="1:1">
      <c r="A178" s="80"/>
    </row>
    <row r="179" spans="1:1">
      <c r="A179" s="78"/>
    </row>
    <row r="180" spans="1:1">
      <c r="A180" s="79"/>
    </row>
    <row r="181" spans="1:1">
      <c r="A181" s="76"/>
    </row>
    <row r="182" spans="1:1">
      <c r="A182" s="76"/>
    </row>
    <row r="183" spans="1:1">
      <c r="A183" s="76"/>
    </row>
    <row r="184" spans="1:1">
      <c r="A184" s="73"/>
    </row>
    <row r="185" spans="1:1">
      <c r="A185" s="80"/>
    </row>
    <row r="186" spans="1:1">
      <c r="A186" s="76"/>
    </row>
    <row r="187" spans="1:1">
      <c r="A187" s="76"/>
    </row>
    <row r="188" spans="1:1">
      <c r="A188" s="76"/>
    </row>
    <row r="189" spans="1:1">
      <c r="A189" s="76"/>
    </row>
    <row r="190" spans="1:1">
      <c r="A190" s="73"/>
    </row>
    <row r="191" spans="1:1">
      <c r="A191" s="76"/>
    </row>
    <row r="192" spans="1:1">
      <c r="A192" s="76"/>
    </row>
    <row r="193" spans="1:1">
      <c r="A193" s="76"/>
    </row>
    <row r="194" spans="1:1">
      <c r="A194" s="73"/>
    </row>
    <row r="195" spans="1:1">
      <c r="A195" s="73"/>
    </row>
    <row r="196" spans="1:1">
      <c r="A196" s="79"/>
    </row>
    <row r="197" spans="1:1">
      <c r="A197" s="79"/>
    </row>
    <row r="198" spans="1:1">
      <c r="A198" s="73"/>
    </row>
    <row r="199" spans="1:1">
      <c r="A199" s="76"/>
    </row>
    <row r="200" spans="1:1">
      <c r="A200" s="76"/>
    </row>
    <row r="201" spans="1:1">
      <c r="A201" s="76"/>
    </row>
    <row r="202" spans="1:1">
      <c r="A202" s="76"/>
    </row>
    <row r="203" spans="1:1">
      <c r="A203" s="76"/>
    </row>
    <row r="204" spans="1:1">
      <c r="A204" s="76"/>
    </row>
    <row r="205" spans="1:1">
      <c r="A205" s="76"/>
    </row>
    <row r="206" spans="1:1">
      <c r="A206" s="76"/>
    </row>
    <row r="207" spans="1:1">
      <c r="A207" s="76"/>
    </row>
    <row r="208" spans="1:1">
      <c r="A208" s="76"/>
    </row>
    <row r="209" spans="1:1">
      <c r="A209" s="76"/>
    </row>
    <row r="210" spans="1:1">
      <c r="A210" s="76"/>
    </row>
    <row r="211" spans="1:1">
      <c r="A211" s="76"/>
    </row>
    <row r="212" spans="1:1">
      <c r="A212" s="76"/>
    </row>
    <row r="213" spans="1:1">
      <c r="A213" s="76"/>
    </row>
    <row r="214" spans="1:1">
      <c r="A214" s="76"/>
    </row>
    <row r="215" spans="1:1">
      <c r="A215" s="76"/>
    </row>
    <row r="216" spans="1:1">
      <c r="A216" s="76"/>
    </row>
    <row r="217" spans="1:1">
      <c r="A217" s="76"/>
    </row>
    <row r="218" spans="1:1">
      <c r="A218" s="76"/>
    </row>
    <row r="219" spans="1:1">
      <c r="A219" s="76"/>
    </row>
    <row r="220" spans="1:1">
      <c r="A220" s="76"/>
    </row>
    <row r="221" spans="1:1">
      <c r="A221" s="76"/>
    </row>
    <row r="222" spans="1:1">
      <c r="A222" s="76"/>
    </row>
    <row r="223" spans="1:1">
      <c r="A223" s="73"/>
    </row>
    <row r="224" spans="1:1">
      <c r="A224" s="73"/>
    </row>
    <row r="225" spans="1:1">
      <c r="A225" s="73"/>
    </row>
    <row r="226" spans="1:1">
      <c r="A226" s="73"/>
    </row>
    <row r="227" spans="1:1">
      <c r="A227" s="73"/>
    </row>
    <row r="229" spans="1:1">
      <c r="A229" s="73"/>
    </row>
    <row r="230" spans="1:1">
      <c r="A230" s="76"/>
    </row>
    <row r="231" spans="1:1">
      <c r="A231" s="76"/>
    </row>
    <row r="232" spans="1:1">
      <c r="A232" s="73"/>
    </row>
    <row r="233" spans="1:1">
      <c r="A233" s="73"/>
    </row>
    <row r="234" spans="1:1">
      <c r="A234" s="76"/>
    </row>
    <row r="235" spans="1:1">
      <c r="A235" s="73"/>
    </row>
    <row r="236" spans="1:1">
      <c r="A236" s="73"/>
    </row>
    <row r="237" spans="1:1">
      <c r="A237" s="73"/>
    </row>
    <row r="238" spans="1:1">
      <c r="A238" s="73"/>
    </row>
    <row r="239" spans="1:1">
      <c r="A239" s="76"/>
    </row>
    <row r="240" spans="1:1">
      <c r="A240" s="73"/>
    </row>
    <row r="241" spans="1:1">
      <c r="A241" s="76"/>
    </row>
    <row r="242" spans="1:1">
      <c r="A242" s="76"/>
    </row>
    <row r="243" spans="1:1">
      <c r="A243" s="76"/>
    </row>
    <row r="244" spans="1:1">
      <c r="A244" s="73"/>
    </row>
    <row r="245" spans="1:1">
      <c r="A245" s="73"/>
    </row>
    <row r="246" spans="1:1">
      <c r="A246" s="77"/>
    </row>
    <row r="248" spans="1:1">
      <c r="A248" s="77"/>
    </row>
    <row r="249" spans="1:1">
      <c r="A249" s="78"/>
    </row>
    <row r="250" spans="1:1">
      <c r="A250" s="79"/>
    </row>
    <row r="251" spans="1:1">
      <c r="A251" s="78"/>
    </row>
    <row r="253" spans="1:1">
      <c r="A253" s="79"/>
    </row>
    <row r="254" spans="1:1">
      <c r="A254" s="80"/>
    </row>
    <row r="255" spans="1:1">
      <c r="A255" s="81"/>
    </row>
    <row r="256" spans="1:1">
      <c r="A256" s="78"/>
    </row>
    <row r="257" spans="1:1">
      <c r="A257" s="77"/>
    </row>
    <row r="265" spans="1:1">
      <c r="A265" s="78"/>
    </row>
    <row r="266" spans="1:1">
      <c r="A266" s="78"/>
    </row>
    <row r="267" spans="1:1">
      <c r="A267" s="76"/>
    </row>
    <row r="268" spans="1:1">
      <c r="A268" s="76"/>
    </row>
    <row r="269" spans="1:1">
      <c r="A269" s="78"/>
    </row>
    <row r="270" spans="1:1">
      <c r="A270" s="78"/>
    </row>
    <row r="271" spans="1:1">
      <c r="A271" s="78"/>
    </row>
    <row r="272" spans="1:1">
      <c r="A272" s="78"/>
    </row>
    <row r="273" spans="1:1">
      <c r="A273" s="78"/>
    </row>
    <row r="274" spans="1:1">
      <c r="A274" s="78"/>
    </row>
    <row r="275" spans="1:1">
      <c r="A275" s="78"/>
    </row>
    <row r="276" spans="1:1">
      <c r="A276" s="78"/>
    </row>
    <row r="277" spans="1:1">
      <c r="A277" s="78"/>
    </row>
    <row r="278" spans="1:1">
      <c r="A278" s="78"/>
    </row>
    <row r="279" spans="1:1">
      <c r="A279" s="79"/>
    </row>
    <row r="280" spans="1:1">
      <c r="A280" s="78"/>
    </row>
    <row r="281" spans="1:1">
      <c r="A281" s="79"/>
    </row>
    <row r="282" spans="1:1">
      <c r="A282" s="79"/>
    </row>
    <row r="283" spans="1:1">
      <c r="A283" s="79"/>
    </row>
    <row r="284" spans="1:1">
      <c r="A284" s="79"/>
    </row>
    <row r="288" spans="1:1">
      <c r="A288" s="73"/>
    </row>
    <row r="290" spans="1:1">
      <c r="A290" s="73"/>
    </row>
    <row r="291" spans="1:1">
      <c r="A291" s="73"/>
    </row>
    <row r="292" spans="1:1">
      <c r="A292" s="73"/>
    </row>
  </sheetData>
  <mergeCells count="4">
    <mergeCell ref="A1:O1"/>
    <mergeCell ref="A2:O2"/>
    <mergeCell ref="A110:O110"/>
    <mergeCell ref="A112:O112"/>
  </mergeCells>
  <conditionalFormatting sqref="M5:O105">
    <cfRule type="cellIs" dxfId="1" priority="1" operator="lessThanOrEqual">
      <formula>0</formula>
    </cfRule>
    <cfRule type="cellIs" dxfId="0" priority="2" operator="greaterThan">
      <formula>0</formula>
    </cfRule>
  </conditionalFormatting>
  <printOptions horizontalCentered="1"/>
  <pageMargins left="0.27559055118110237" right="0.27559055118110237" top="0.59055118110236227" bottom="0.59055118110236227" header="0.19685039370078741" footer="0.23622047244094491"/>
  <pageSetup paperSize="9" scale="83" firstPageNumber="5" orientation="portrait" r:id="rId1"/>
  <rowBreaks count="1" manualBreakCount="1">
    <brk id="5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BL53"/>
  <sheetViews>
    <sheetView zoomScaleNormal="100" zoomScaleSheetLayoutView="100" zoomScalePageLayoutView="70" workbookViewId="0">
      <pane xSplit="1" ySplit="4" topLeftCell="B44" activePane="bottomRight" state="frozen"/>
      <selection activeCell="Q23" sqref="Q22:R23"/>
      <selection pane="topRight" activeCell="Q23" sqref="Q22:R23"/>
      <selection pane="bottomLeft" activeCell="Q23" sqref="Q22:R23"/>
      <selection pane="bottomRight" activeCell="H57" sqref="H57"/>
    </sheetView>
  </sheetViews>
  <sheetFormatPr defaultColWidth="11.28515625" defaultRowHeight="16.5" customHeight="1"/>
  <cols>
    <col min="1" max="1" width="9.140625" style="66" customWidth="1"/>
    <col min="2" max="2" width="10.28515625" style="66" customWidth="1"/>
    <col min="3" max="3" width="12.28515625" style="66" customWidth="1"/>
    <col min="4" max="4" width="11.140625" style="66" customWidth="1"/>
    <col min="5" max="5" width="12.140625" style="66" customWidth="1"/>
    <col min="6" max="6" width="11.7109375" style="66" customWidth="1"/>
    <col min="7" max="8" width="11.140625" style="66" customWidth="1"/>
    <col min="9" max="9" width="11" style="66" customWidth="1"/>
    <col min="10" max="16384" width="11.28515625" style="66"/>
  </cols>
  <sheetData>
    <row r="1" spans="1:9" ht="18" customHeight="1">
      <c r="A1" s="213" t="s">
        <v>248</v>
      </c>
      <c r="B1" s="214"/>
      <c r="C1" s="214"/>
      <c r="D1" s="214"/>
      <c r="E1" s="214"/>
      <c r="F1" s="214"/>
      <c r="G1" s="214"/>
      <c r="H1" s="214"/>
      <c r="I1" s="215"/>
    </row>
    <row r="2" spans="1:9" ht="14.45" customHeight="1">
      <c r="A2" s="210" t="s">
        <v>108</v>
      </c>
      <c r="B2" s="211"/>
      <c r="C2" s="211"/>
      <c r="D2" s="211"/>
      <c r="E2" s="211"/>
      <c r="F2" s="211"/>
      <c r="G2" s="211"/>
      <c r="H2" s="211"/>
      <c r="I2" s="212"/>
    </row>
    <row r="3" spans="1:9" ht="43.5" customHeight="1">
      <c r="A3" s="142" t="s">
        <v>96</v>
      </c>
      <c r="B3" s="97" t="s">
        <v>249</v>
      </c>
      <c r="C3" s="97" t="s">
        <v>250</v>
      </c>
      <c r="D3" s="97" t="s">
        <v>251</v>
      </c>
      <c r="E3" s="97" t="s">
        <v>252</v>
      </c>
      <c r="F3" s="97" t="s">
        <v>253</v>
      </c>
      <c r="G3" s="97" t="s">
        <v>254</v>
      </c>
      <c r="H3" s="97" t="s">
        <v>255</v>
      </c>
      <c r="I3" s="97" t="s">
        <v>256</v>
      </c>
    </row>
    <row r="4" spans="1:9">
      <c r="A4" s="87" t="s">
        <v>9</v>
      </c>
      <c r="B4" s="86" t="s">
        <v>10</v>
      </c>
      <c r="C4" s="86" t="s">
        <v>11</v>
      </c>
      <c r="D4" s="87" t="s">
        <v>12</v>
      </c>
      <c r="E4" s="86" t="s">
        <v>13</v>
      </c>
      <c r="F4" s="87" t="s">
        <v>14</v>
      </c>
      <c r="G4" s="93" t="s">
        <v>15</v>
      </c>
      <c r="H4" s="93" t="s">
        <v>21</v>
      </c>
      <c r="I4" s="93" t="s">
        <v>16</v>
      </c>
    </row>
    <row r="5" spans="1:9" s="67" customFormat="1" ht="15.75" customHeight="1">
      <c r="A5" s="143">
        <v>1987</v>
      </c>
      <c r="B5" s="144" t="s">
        <v>40</v>
      </c>
      <c r="C5" s="145" t="s">
        <v>40</v>
      </c>
      <c r="D5" s="145">
        <v>31.3</v>
      </c>
      <c r="E5" s="145"/>
      <c r="F5" s="144" t="s">
        <v>40</v>
      </c>
      <c r="G5" s="144" t="s">
        <v>40</v>
      </c>
      <c r="H5" s="144" t="s">
        <v>40</v>
      </c>
      <c r="I5" s="146" t="s">
        <v>40</v>
      </c>
    </row>
    <row r="6" spans="1:9" s="67" customFormat="1" ht="15.75" customHeight="1">
      <c r="A6" s="143">
        <v>1988</v>
      </c>
      <c r="B6" s="144" t="s">
        <v>40</v>
      </c>
      <c r="C6" s="145" t="s">
        <v>40</v>
      </c>
      <c r="D6" s="145">
        <v>39.94</v>
      </c>
      <c r="E6" s="145"/>
      <c r="F6" s="144" t="s">
        <v>40</v>
      </c>
      <c r="G6" s="144" t="s">
        <v>40</v>
      </c>
      <c r="H6" s="144" t="s">
        <v>40</v>
      </c>
      <c r="I6" s="146" t="s">
        <v>40</v>
      </c>
    </row>
    <row r="7" spans="1:9" s="67" customFormat="1" ht="15.75" customHeight="1">
      <c r="A7" s="147">
        <v>1989</v>
      </c>
      <c r="B7" s="148" t="s">
        <v>40</v>
      </c>
      <c r="C7" s="149" t="s">
        <v>40</v>
      </c>
      <c r="D7" s="145">
        <v>42.08</v>
      </c>
      <c r="E7" s="145"/>
      <c r="F7" s="148" t="s">
        <v>40</v>
      </c>
      <c r="G7" s="148" t="s">
        <v>40</v>
      </c>
      <c r="H7" s="148" t="s">
        <v>40</v>
      </c>
      <c r="I7" s="150" t="s">
        <v>40</v>
      </c>
    </row>
    <row r="8" spans="1:9" s="67" customFormat="1" ht="15.75" customHeight="1">
      <c r="A8" s="147">
        <v>1990</v>
      </c>
      <c r="B8" s="148">
        <v>31.591918000000003</v>
      </c>
      <c r="C8" s="148" t="s">
        <v>40</v>
      </c>
      <c r="D8" s="145">
        <v>43.48</v>
      </c>
      <c r="E8" s="145"/>
      <c r="F8" s="148" t="s">
        <v>40</v>
      </c>
      <c r="G8" s="148" t="s">
        <v>40</v>
      </c>
      <c r="H8" s="148" t="s">
        <v>40</v>
      </c>
      <c r="I8" s="150" t="s">
        <v>40</v>
      </c>
    </row>
    <row r="9" spans="1:9" s="68" customFormat="1" ht="15.75" customHeight="1">
      <c r="A9" s="147">
        <v>1991</v>
      </c>
      <c r="B9" s="151">
        <v>29.010531818181821</v>
      </c>
      <c r="C9" s="151" t="s">
        <v>40</v>
      </c>
      <c r="D9" s="145">
        <v>42.8</v>
      </c>
      <c r="E9" s="145"/>
      <c r="F9" s="151" t="s">
        <v>40</v>
      </c>
      <c r="G9" s="151" t="s">
        <v>40</v>
      </c>
      <c r="H9" s="151" t="s">
        <v>40</v>
      </c>
      <c r="I9" s="150" t="s">
        <v>40</v>
      </c>
    </row>
    <row r="10" spans="1:9" s="68" customFormat="1" ht="15.75" customHeight="1">
      <c r="A10" s="147">
        <v>1992</v>
      </c>
      <c r="B10" s="151">
        <v>28.534538636363642</v>
      </c>
      <c r="C10" s="151" t="s">
        <v>40</v>
      </c>
      <c r="D10" s="145">
        <v>38.53</v>
      </c>
      <c r="E10" s="145"/>
      <c r="F10" s="151" t="s">
        <v>40</v>
      </c>
      <c r="G10" s="151" t="s">
        <v>40</v>
      </c>
      <c r="H10" s="151" t="s">
        <v>40</v>
      </c>
      <c r="I10" s="150" t="s">
        <v>40</v>
      </c>
    </row>
    <row r="11" spans="1:9" s="68" customFormat="1" ht="15.75" customHeight="1">
      <c r="A11" s="147">
        <v>1993</v>
      </c>
      <c r="B11" s="151">
        <v>29.853958333333335</v>
      </c>
      <c r="C11" s="151" t="s">
        <v>40</v>
      </c>
      <c r="D11" s="145">
        <v>33.68</v>
      </c>
      <c r="E11" s="145"/>
      <c r="F11" s="151" t="s">
        <v>40</v>
      </c>
      <c r="G11" s="151" t="s">
        <v>40</v>
      </c>
      <c r="H11" s="151" t="s">
        <v>40</v>
      </c>
      <c r="I11" s="150" t="s">
        <v>40</v>
      </c>
    </row>
    <row r="12" spans="1:9" s="68" customFormat="1" ht="15.75" customHeight="1">
      <c r="A12" s="147">
        <v>1994</v>
      </c>
      <c r="B12" s="151">
        <v>31.716177272727272</v>
      </c>
      <c r="C12" s="151" t="s">
        <v>40</v>
      </c>
      <c r="D12" s="145">
        <v>37.18</v>
      </c>
      <c r="E12" s="145"/>
      <c r="F12" s="151" t="s">
        <v>40</v>
      </c>
      <c r="G12" s="151" t="s">
        <v>40</v>
      </c>
      <c r="H12" s="151" t="s">
        <v>40</v>
      </c>
      <c r="I12" s="150" t="s">
        <v>40</v>
      </c>
    </row>
    <row r="13" spans="1:9" s="68" customFormat="1" ht="15.75" customHeight="1">
      <c r="A13" s="147">
        <v>1995</v>
      </c>
      <c r="B13" s="151">
        <v>27.006350000000001</v>
      </c>
      <c r="C13" s="151" t="s">
        <v>40</v>
      </c>
      <c r="D13" s="145">
        <v>44.5</v>
      </c>
      <c r="E13" s="145"/>
      <c r="F13" s="151" t="s">
        <v>40</v>
      </c>
      <c r="G13" s="151" t="s">
        <v>40</v>
      </c>
      <c r="H13" s="151" t="s">
        <v>40</v>
      </c>
      <c r="I13" s="150" t="s">
        <v>40</v>
      </c>
    </row>
    <row r="14" spans="1:9" s="68" customFormat="1" ht="15.75" customHeight="1">
      <c r="A14" s="147">
        <v>1996</v>
      </c>
      <c r="B14" s="151">
        <v>29.86230909090909</v>
      </c>
      <c r="C14" s="151" t="s">
        <v>40</v>
      </c>
      <c r="D14" s="145">
        <v>41.25</v>
      </c>
      <c r="E14" s="145"/>
      <c r="F14" s="151" t="s">
        <v>40</v>
      </c>
      <c r="G14" s="151" t="s">
        <v>40</v>
      </c>
      <c r="H14" s="151" t="s">
        <v>40</v>
      </c>
      <c r="I14" s="150" t="s">
        <v>40</v>
      </c>
    </row>
    <row r="15" spans="1:9" s="68" customFormat="1" ht="15.75" customHeight="1">
      <c r="A15" s="147">
        <v>1997</v>
      </c>
      <c r="B15" s="151">
        <v>29.76</v>
      </c>
      <c r="C15" s="151" t="s">
        <v>40</v>
      </c>
      <c r="D15" s="145">
        <v>38.92</v>
      </c>
      <c r="E15" s="145"/>
      <c r="F15" s="151" t="s">
        <v>40</v>
      </c>
      <c r="G15" s="151" t="s">
        <v>40</v>
      </c>
      <c r="H15" s="151" t="s">
        <v>40</v>
      </c>
      <c r="I15" s="150" t="s">
        <v>40</v>
      </c>
    </row>
    <row r="16" spans="1:9" s="68" customFormat="1" ht="15.75" customHeight="1">
      <c r="A16" s="147">
        <v>1998</v>
      </c>
      <c r="B16" s="151">
        <v>31.003106083333336</v>
      </c>
      <c r="C16" s="151" t="s">
        <v>40</v>
      </c>
      <c r="D16" s="150">
        <v>32</v>
      </c>
      <c r="E16" s="150"/>
      <c r="F16" s="151" t="s">
        <v>40</v>
      </c>
      <c r="G16" s="151" t="s">
        <v>40</v>
      </c>
      <c r="H16" s="151" t="s">
        <v>40</v>
      </c>
      <c r="I16" s="148" t="s">
        <v>40</v>
      </c>
    </row>
    <row r="17" spans="1:9" s="68" customFormat="1" ht="15.75" customHeight="1">
      <c r="A17" s="147">
        <v>1999</v>
      </c>
      <c r="B17" s="151">
        <v>31.294297</v>
      </c>
      <c r="C17" s="151" t="s">
        <v>40</v>
      </c>
      <c r="D17" s="150">
        <v>28.79</v>
      </c>
      <c r="E17" s="150"/>
      <c r="F17" s="151" t="s">
        <v>40</v>
      </c>
      <c r="G17" s="151" t="s">
        <v>40</v>
      </c>
      <c r="H17" s="151" t="s">
        <v>40</v>
      </c>
      <c r="I17" s="148" t="s">
        <v>40</v>
      </c>
    </row>
    <row r="18" spans="1:9" s="68" customFormat="1" ht="15.75" customHeight="1">
      <c r="A18" s="147">
        <v>2000</v>
      </c>
      <c r="B18" s="151">
        <v>29.904480416666669</v>
      </c>
      <c r="C18" s="151" t="s">
        <v>40</v>
      </c>
      <c r="D18" s="150">
        <v>35.99</v>
      </c>
      <c r="E18" s="148"/>
      <c r="F18" s="151" t="s">
        <v>40</v>
      </c>
      <c r="G18" s="151">
        <v>27.521093634763918</v>
      </c>
      <c r="H18" s="151" t="s">
        <v>40</v>
      </c>
      <c r="I18" s="148" t="s">
        <v>40</v>
      </c>
    </row>
    <row r="19" spans="1:9" s="68" customFormat="1" ht="15.75" customHeight="1">
      <c r="A19" s="147">
        <v>2001</v>
      </c>
      <c r="B19" s="151">
        <v>50.154650000000004</v>
      </c>
      <c r="C19" s="151" t="s">
        <v>40</v>
      </c>
      <c r="D19" s="151">
        <v>39.034230769230767</v>
      </c>
      <c r="E19" s="151"/>
      <c r="F19" s="151" t="s">
        <v>40</v>
      </c>
      <c r="G19" s="151">
        <v>31.784010517913995</v>
      </c>
      <c r="H19" s="151">
        <v>37.689875000000001</v>
      </c>
      <c r="I19" s="148" t="s">
        <v>40</v>
      </c>
    </row>
    <row r="20" spans="1:9" s="68" customFormat="1" ht="15.75" customHeight="1">
      <c r="A20" s="147">
        <v>2002</v>
      </c>
      <c r="B20" s="151">
        <v>33.197984409722224</v>
      </c>
      <c r="C20" s="151" t="s">
        <v>40</v>
      </c>
      <c r="D20" s="151">
        <v>31.649615384615387</v>
      </c>
      <c r="E20" s="151"/>
      <c r="F20" s="151" t="s">
        <v>40</v>
      </c>
      <c r="G20" s="151">
        <v>33.194865976045712</v>
      </c>
      <c r="H20" s="151">
        <v>31.474741666666663</v>
      </c>
      <c r="I20" s="148" t="s">
        <v>40</v>
      </c>
    </row>
    <row r="21" spans="1:9" s="68" customFormat="1" ht="15.75" customHeight="1">
      <c r="A21" s="147">
        <v>2003</v>
      </c>
      <c r="B21" s="151">
        <v>38.522705798611113</v>
      </c>
      <c r="C21" s="151" t="s">
        <v>40</v>
      </c>
      <c r="D21" s="151">
        <v>43.597884615384608</v>
      </c>
      <c r="E21" s="151"/>
      <c r="F21" s="151" t="s">
        <v>40</v>
      </c>
      <c r="G21" s="151">
        <v>31.744373197102401</v>
      </c>
      <c r="H21" s="151">
        <v>39.612595833333323</v>
      </c>
      <c r="I21" s="148" t="s">
        <v>40</v>
      </c>
    </row>
    <row r="22" spans="1:9" s="68" customFormat="1" ht="15.75" customHeight="1">
      <c r="A22" s="147">
        <v>2004</v>
      </c>
      <c r="B22" s="151">
        <v>64.901739930555564</v>
      </c>
      <c r="C22" s="151" t="s">
        <v>40</v>
      </c>
      <c r="D22" s="151">
        <v>72.134339622641519</v>
      </c>
      <c r="E22" s="151"/>
      <c r="F22" s="152" t="s">
        <v>40</v>
      </c>
      <c r="G22" s="152">
        <v>42.760458735920174</v>
      </c>
      <c r="H22" s="151">
        <v>74.215833333333336</v>
      </c>
      <c r="I22" s="148" t="s">
        <v>40</v>
      </c>
    </row>
    <row r="23" spans="1:9" s="68" customFormat="1" ht="15.75" customHeight="1">
      <c r="A23" s="147">
        <v>2005</v>
      </c>
      <c r="B23" s="151">
        <v>70.122355208333332</v>
      </c>
      <c r="C23" s="151" t="s">
        <v>40</v>
      </c>
      <c r="D23" s="151">
        <v>60.539230769230777</v>
      </c>
      <c r="E23" s="151"/>
      <c r="F23" s="152" t="s">
        <v>40</v>
      </c>
      <c r="G23" s="152">
        <v>51.341535682019334</v>
      </c>
      <c r="H23" s="152">
        <v>64.623083333333341</v>
      </c>
      <c r="I23" s="148" t="s">
        <v>40</v>
      </c>
    </row>
    <row r="24" spans="1:9" s="68" customFormat="1" ht="15.75" customHeight="1">
      <c r="A24" s="147">
        <v>2006</v>
      </c>
      <c r="B24" s="151">
        <v>57.81671568627452</v>
      </c>
      <c r="C24" s="151" t="s">
        <v>40</v>
      </c>
      <c r="D24" s="151">
        <v>64.108076923076922</v>
      </c>
      <c r="E24" s="151"/>
      <c r="F24" s="151" t="s">
        <v>40</v>
      </c>
      <c r="G24" s="151">
        <v>53.526239931258694</v>
      </c>
      <c r="H24" s="151">
        <v>65.217500000000001</v>
      </c>
      <c r="I24" s="148" t="s">
        <v>40</v>
      </c>
    </row>
    <row r="25" spans="1:9" s="68" customFormat="1" ht="15.75" customHeight="1">
      <c r="A25" s="147">
        <v>2007</v>
      </c>
      <c r="B25" s="151">
        <v>49.733182352941149</v>
      </c>
      <c r="C25" s="151" t="s">
        <v>40</v>
      </c>
      <c r="D25" s="151">
        <v>88.785192307692327</v>
      </c>
      <c r="E25" s="151"/>
      <c r="F25" s="151" t="s">
        <v>40</v>
      </c>
      <c r="G25" s="151">
        <v>61.22782584378276</v>
      </c>
      <c r="H25" s="151">
        <v>95.586033333333333</v>
      </c>
      <c r="I25" s="148" t="s">
        <v>40</v>
      </c>
    </row>
    <row r="26" spans="1:9" s="68" customFormat="1" ht="15.75" customHeight="1">
      <c r="A26" s="147">
        <v>2008</v>
      </c>
      <c r="B26" s="151">
        <v>117.41764441176473</v>
      </c>
      <c r="C26" s="151" t="s">
        <v>40</v>
      </c>
      <c r="D26" s="151">
        <v>147.67365384615388</v>
      </c>
      <c r="E26" s="151"/>
      <c r="F26" s="151" t="s">
        <v>40</v>
      </c>
      <c r="G26" s="151">
        <v>104.97216258084855</v>
      </c>
      <c r="H26" s="151">
        <v>157.8775</v>
      </c>
      <c r="I26" s="148" t="s">
        <v>40</v>
      </c>
    </row>
    <row r="27" spans="1:9" s="68" customFormat="1" ht="15.75" customHeight="1">
      <c r="A27" s="147">
        <v>2009</v>
      </c>
      <c r="B27" s="151">
        <v>60.734610192307706</v>
      </c>
      <c r="C27" s="151" t="s">
        <v>40</v>
      </c>
      <c r="D27" s="151">
        <v>70.388846153846146</v>
      </c>
      <c r="E27" s="151"/>
      <c r="F27" s="151" t="s">
        <v>40</v>
      </c>
      <c r="G27" s="151">
        <v>87.861704444851</v>
      </c>
      <c r="H27" s="151">
        <v>83.586666666666659</v>
      </c>
      <c r="I27" s="148" t="s">
        <v>40</v>
      </c>
    </row>
    <row r="28" spans="1:9" s="68" customFormat="1" ht="15.75" customHeight="1">
      <c r="A28" s="147">
        <v>2010</v>
      </c>
      <c r="B28" s="151">
        <v>67.87412249999997</v>
      </c>
      <c r="C28" s="151">
        <v>59.21307692307694</v>
      </c>
      <c r="D28" s="151">
        <v>92.499615384615396</v>
      </c>
      <c r="E28" s="151"/>
      <c r="F28" s="151" t="s">
        <v>40</v>
      </c>
      <c r="G28" s="151">
        <v>110.07920921928324</v>
      </c>
      <c r="H28" s="151">
        <v>108.46531666666668</v>
      </c>
      <c r="I28" s="148" t="s">
        <v>40</v>
      </c>
    </row>
    <row r="29" spans="1:9" s="68" customFormat="1" ht="15.75" customHeight="1">
      <c r="A29" s="147">
        <v>2011</v>
      </c>
      <c r="B29" s="151">
        <v>84.754982450980393</v>
      </c>
      <c r="C29" s="151">
        <v>79.728076923076941</v>
      </c>
      <c r="D29" s="151">
        <v>121.48000000000002</v>
      </c>
      <c r="E29" s="151"/>
      <c r="F29" s="151" t="s">
        <v>40</v>
      </c>
      <c r="G29" s="151">
        <v>127.26840109273667</v>
      </c>
      <c r="H29" s="151">
        <v>126.13083333333337</v>
      </c>
      <c r="I29" s="148" t="s">
        <v>40</v>
      </c>
    </row>
    <row r="30" spans="1:9" s="68" customFormat="1" ht="15.75" customHeight="1">
      <c r="A30" s="147">
        <v>2012</v>
      </c>
      <c r="B30" s="151">
        <v>67.28136607843139</v>
      </c>
      <c r="C30" s="151">
        <v>65.020384615384629</v>
      </c>
      <c r="D30" s="151">
        <v>92.499615384615396</v>
      </c>
      <c r="E30" s="151"/>
      <c r="F30" s="151" t="s">
        <v>40</v>
      </c>
      <c r="G30" s="151">
        <v>111.8897121435553</v>
      </c>
      <c r="H30" s="151">
        <v>100.29833333333333</v>
      </c>
      <c r="I30" s="148" t="s">
        <v>40</v>
      </c>
    </row>
    <row r="31" spans="1:9" s="68" customFormat="1" ht="15.75" customHeight="1">
      <c r="A31" s="147">
        <v>2013</v>
      </c>
      <c r="B31" s="151">
        <v>69.717232941176505</v>
      </c>
      <c r="C31" s="151">
        <v>54.179615384615396</v>
      </c>
      <c r="D31" s="151">
        <v>81.689038461538459</v>
      </c>
      <c r="E31" s="151"/>
      <c r="F31" s="151" t="s">
        <v>40</v>
      </c>
      <c r="G31" s="151">
        <v>95.418631763373469</v>
      </c>
      <c r="H31" s="151">
        <v>90.064999999999998</v>
      </c>
      <c r="I31" s="148" t="s">
        <v>40</v>
      </c>
    </row>
    <row r="32" spans="1:9" s="68" customFormat="1" ht="15.75" customHeight="1">
      <c r="A32" s="147">
        <v>2014</v>
      </c>
      <c r="B32" s="151">
        <v>67.08414083333335</v>
      </c>
      <c r="C32" s="151">
        <v>50.250769230769237</v>
      </c>
      <c r="D32" s="151">
        <v>75.380769230769246</v>
      </c>
      <c r="E32" s="151">
        <v>62.804229249011875</v>
      </c>
      <c r="F32" s="151" t="s">
        <v>40</v>
      </c>
      <c r="G32" s="151">
        <v>84.116427466757912</v>
      </c>
      <c r="H32" s="151">
        <v>76.13</v>
      </c>
      <c r="I32" s="148" t="s">
        <v>40</v>
      </c>
    </row>
    <row r="33" spans="1:9" s="68" customFormat="1" ht="15.75" customHeight="1">
      <c r="A33" s="147">
        <v>2015</v>
      </c>
      <c r="B33" s="151">
        <v>51.566441923076916</v>
      </c>
      <c r="C33" s="151">
        <v>47.305000000000007</v>
      </c>
      <c r="D33" s="151">
        <v>56.794038461538449</v>
      </c>
      <c r="E33" s="151">
        <v>47.479446640316205</v>
      </c>
      <c r="F33" s="151" t="s">
        <v>40</v>
      </c>
      <c r="G33" s="151">
        <v>67.531879482257523</v>
      </c>
      <c r="H33" s="151">
        <v>60.095883333333347</v>
      </c>
      <c r="I33" s="148" t="s">
        <v>40</v>
      </c>
    </row>
    <row r="34" spans="1:9" s="68" customFormat="1" ht="15.75" customHeight="1">
      <c r="A34" s="147">
        <v>2016</v>
      </c>
      <c r="B34" s="151">
        <v>51.447732692307724</v>
      </c>
      <c r="C34" s="151">
        <v>52.622500000000009</v>
      </c>
      <c r="D34" s="151">
        <v>60.085647435897428</v>
      </c>
      <c r="E34" s="151">
        <v>53.043478260869549</v>
      </c>
      <c r="F34" s="151" t="s">
        <v>40</v>
      </c>
      <c r="G34" s="151">
        <v>71.348862548986418</v>
      </c>
      <c r="H34" s="151">
        <v>71.657960344827586</v>
      </c>
      <c r="I34" s="148" t="s">
        <v>40</v>
      </c>
    </row>
    <row r="35" spans="1:9" s="68" customFormat="1" ht="15.75" customHeight="1">
      <c r="A35" s="147">
        <v>2017</v>
      </c>
      <c r="B35" s="151">
        <v>63.825289807692343</v>
      </c>
      <c r="C35" s="151">
        <v>68.749230769230778</v>
      </c>
      <c r="D35" s="153">
        <v>84.510413461538462</v>
      </c>
      <c r="E35" s="151">
        <v>71.592460317460294</v>
      </c>
      <c r="F35" s="151" t="s">
        <v>40</v>
      </c>
      <c r="G35" s="151">
        <v>94.723471002586678</v>
      </c>
      <c r="H35" s="151">
        <v>96.024686966666707</v>
      </c>
      <c r="I35" s="148" t="s">
        <v>40</v>
      </c>
    </row>
    <row r="36" spans="1:9" s="68" customFormat="1" ht="15.75" customHeight="1">
      <c r="A36" s="147">
        <v>2018</v>
      </c>
      <c r="B36" s="151">
        <v>72.844011634615384</v>
      </c>
      <c r="C36" s="151">
        <v>72.756346153846167</v>
      </c>
      <c r="D36" s="153">
        <v>91.827057692307662</v>
      </c>
      <c r="E36" s="151">
        <v>78.029083665338689</v>
      </c>
      <c r="F36" s="151" t="s">
        <v>40</v>
      </c>
      <c r="G36" s="151">
        <v>99.446752119598557</v>
      </c>
      <c r="H36" s="151">
        <v>112.73331235632183</v>
      </c>
      <c r="I36" s="148">
        <v>71.125301204819266</v>
      </c>
    </row>
    <row r="37" spans="1:9" s="68" customFormat="1" ht="15.75" customHeight="1">
      <c r="A37" s="147">
        <v>2019</v>
      </c>
      <c r="B37" s="151">
        <v>57.163983790061991</v>
      </c>
      <c r="C37" s="151">
        <v>51.257884615384611</v>
      </c>
      <c r="D37" s="153">
        <v>60.166733881393213</v>
      </c>
      <c r="E37" s="151">
        <v>55.670750988142274</v>
      </c>
      <c r="F37" s="151">
        <v>50.528185080619863</v>
      </c>
      <c r="G37" s="151">
        <v>35.196838272393762</v>
      </c>
      <c r="H37" s="151">
        <v>73.568785619516504</v>
      </c>
      <c r="I37" s="148">
        <v>54.238199999999971</v>
      </c>
    </row>
    <row r="38" spans="1:9" s="68" customFormat="1" ht="15.75" customHeight="1">
      <c r="A38" s="147">
        <v>2020</v>
      </c>
      <c r="B38" s="151">
        <v>42.766369969826009</v>
      </c>
      <c r="C38" s="151">
        <v>45.158627450980404</v>
      </c>
      <c r="D38" s="153">
        <v>50.129013440860213</v>
      </c>
      <c r="E38" s="151">
        <v>48.296653543307073</v>
      </c>
      <c r="F38" s="151">
        <v>45.217678315412194</v>
      </c>
      <c r="G38" s="151">
        <v>30.638189964157704</v>
      </c>
      <c r="H38" s="151">
        <v>61.031091845878137</v>
      </c>
      <c r="I38" s="148">
        <v>44.745238095238051</v>
      </c>
    </row>
    <row r="39" spans="1:9" s="68" customFormat="1" ht="15.75" customHeight="1">
      <c r="A39" s="147">
        <v>2021</v>
      </c>
      <c r="B39" s="151">
        <v>68.538142279266509</v>
      </c>
      <c r="C39" s="151">
        <v>100.39288461538465</v>
      </c>
      <c r="D39" s="153">
        <v>122.60216666666668</v>
      </c>
      <c r="E39" s="151">
        <v>96.485573122529701</v>
      </c>
      <c r="F39" s="151">
        <v>95.224916666666672</v>
      </c>
      <c r="G39" s="151">
        <v>124.70166666666667</v>
      </c>
      <c r="H39" s="151">
        <v>114.58505833333335</v>
      </c>
      <c r="I39" s="148">
        <v>83.255357142857122</v>
      </c>
    </row>
    <row r="40" spans="1:9" s="68" customFormat="1" ht="15.75" customHeight="1">
      <c r="A40" s="147">
        <v>2022</v>
      </c>
      <c r="B40" s="151">
        <v>157.56700000000001</v>
      </c>
      <c r="C40" s="151">
        <v>248.36725490196085</v>
      </c>
      <c r="D40" s="153">
        <v>291.28175000000005</v>
      </c>
      <c r="E40" s="148">
        <v>212.99239999999995</v>
      </c>
      <c r="F40" s="148">
        <v>127.64900000000004</v>
      </c>
      <c r="G40" s="148">
        <v>177.7775</v>
      </c>
      <c r="H40" s="148">
        <v>214.56625</v>
      </c>
      <c r="I40" s="148">
        <v>174.49100000000013</v>
      </c>
    </row>
    <row r="41" spans="1:9" s="68" customFormat="1" ht="15.75" customHeight="1">
      <c r="A41" s="147">
        <v>2023</v>
      </c>
      <c r="B41" s="151">
        <v>73.587152615927423</v>
      </c>
      <c r="C41" s="151">
        <v>99.867499999999993</v>
      </c>
      <c r="D41" s="153">
        <v>129.53749999999999</v>
      </c>
      <c r="E41" s="148">
        <v>99.660956175298764</v>
      </c>
      <c r="F41" s="148">
        <v>84.611946721311469</v>
      </c>
      <c r="G41" s="148">
        <v>120.65278333333335</v>
      </c>
      <c r="H41" s="148">
        <v>130.24845833333333</v>
      </c>
      <c r="I41" s="148">
        <v>103.59096385542168</v>
      </c>
    </row>
    <row r="42" spans="1:9" s="68" customFormat="1" ht="15.75" customHeight="1">
      <c r="A42" s="147">
        <v>2024</v>
      </c>
      <c r="B42" s="151">
        <v>77.67</v>
      </c>
      <c r="C42" s="151">
        <v>82.9</v>
      </c>
      <c r="D42" s="153">
        <v>112</v>
      </c>
      <c r="E42" s="148">
        <v>88.406000000000006</v>
      </c>
      <c r="F42" s="148">
        <v>73.515000000000001</v>
      </c>
      <c r="G42" s="148">
        <v>102</v>
      </c>
      <c r="H42" s="148">
        <v>115.39</v>
      </c>
      <c r="I42" s="148">
        <v>89.41</v>
      </c>
    </row>
    <row r="43" spans="1:9" s="68" customFormat="1" ht="30" customHeight="1">
      <c r="A43" s="216" t="s">
        <v>257</v>
      </c>
      <c r="B43" s="217"/>
      <c r="C43" s="217"/>
      <c r="D43" s="217"/>
      <c r="E43" s="217"/>
      <c r="F43" s="217"/>
      <c r="G43" s="217"/>
      <c r="H43" s="217"/>
      <c r="I43" s="218"/>
    </row>
    <row r="44" spans="1:9" s="68" customFormat="1" ht="14.25" customHeight="1">
      <c r="A44" s="207" t="s">
        <v>258</v>
      </c>
      <c r="B44" s="208"/>
      <c r="C44" s="208"/>
      <c r="D44" s="208"/>
      <c r="E44" s="208"/>
      <c r="F44" s="208"/>
      <c r="G44" s="208"/>
      <c r="H44" s="208"/>
      <c r="I44" s="209"/>
    </row>
    <row r="45" spans="1:9" s="68" customFormat="1" ht="24.75" customHeight="1">
      <c r="A45" s="219" t="s">
        <v>259</v>
      </c>
      <c r="B45" s="220"/>
      <c r="C45" s="220"/>
      <c r="D45" s="220"/>
      <c r="E45" s="220"/>
      <c r="F45" s="220"/>
      <c r="G45" s="220"/>
      <c r="H45" s="220"/>
      <c r="I45" s="221"/>
    </row>
    <row r="46" spans="1:9" s="68" customFormat="1" ht="18.75" customHeight="1">
      <c r="A46" s="222" t="s">
        <v>260</v>
      </c>
      <c r="B46" s="223"/>
      <c r="C46" s="223"/>
      <c r="D46" s="223"/>
      <c r="E46" s="223"/>
      <c r="F46" s="223"/>
      <c r="G46" s="223"/>
      <c r="H46" s="223"/>
      <c r="I46" s="224"/>
    </row>
    <row r="47" spans="1:9" s="68" customFormat="1" ht="17.25" customHeight="1">
      <c r="A47" s="207" t="s">
        <v>261</v>
      </c>
      <c r="B47" s="208"/>
      <c r="C47" s="208"/>
      <c r="D47" s="208"/>
      <c r="E47" s="208"/>
      <c r="F47" s="208"/>
      <c r="G47" s="208"/>
      <c r="H47" s="208"/>
      <c r="I47" s="209"/>
    </row>
    <row r="48" spans="1:9" s="68" customFormat="1" ht="23.25" customHeight="1">
      <c r="A48" s="216" t="s">
        <v>262</v>
      </c>
      <c r="B48" s="217"/>
      <c r="C48" s="217"/>
      <c r="D48" s="217"/>
      <c r="E48" s="217"/>
      <c r="F48" s="217"/>
      <c r="G48" s="217"/>
      <c r="H48" s="217"/>
      <c r="I48" s="218"/>
    </row>
    <row r="49" spans="1:64" s="68" customFormat="1" ht="25.5" customHeight="1">
      <c r="A49" s="219" t="s">
        <v>263</v>
      </c>
      <c r="B49" s="220"/>
      <c r="C49" s="220"/>
      <c r="D49" s="220"/>
      <c r="E49" s="220"/>
      <c r="F49" s="220"/>
      <c r="G49" s="220"/>
      <c r="H49" s="220"/>
      <c r="I49" s="221"/>
    </row>
    <row r="50" spans="1:64" s="68" customFormat="1" ht="18.75" customHeight="1">
      <c r="A50" s="222" t="s">
        <v>264</v>
      </c>
      <c r="B50" s="223"/>
      <c r="C50" s="223"/>
      <c r="D50" s="223"/>
      <c r="E50" s="223"/>
      <c r="F50" s="223"/>
      <c r="G50" s="223"/>
      <c r="H50" s="223"/>
      <c r="I50" s="224"/>
    </row>
    <row r="51" spans="1:64" ht="16.5" customHeight="1">
      <c r="A51" s="222" t="s">
        <v>265</v>
      </c>
      <c r="B51" s="223"/>
      <c r="C51" s="223"/>
      <c r="D51" s="223"/>
      <c r="E51" s="223"/>
      <c r="F51" s="223"/>
      <c r="G51" s="223"/>
      <c r="H51" s="223"/>
      <c r="I51" s="224"/>
    </row>
    <row r="52" spans="1:64" ht="23.25" customHeight="1">
      <c r="A52" s="225" t="s">
        <v>266</v>
      </c>
      <c r="B52" s="226"/>
      <c r="C52" s="226"/>
      <c r="D52" s="226"/>
      <c r="E52" s="226"/>
      <c r="F52" s="226"/>
      <c r="G52" s="226"/>
      <c r="H52" s="226"/>
      <c r="I52" s="227"/>
    </row>
    <row r="53" spans="1:64" ht="16.5" customHeight="1">
      <c r="A53" s="198" t="s">
        <v>276</v>
      </c>
      <c r="B53" s="199"/>
      <c r="C53" s="199"/>
      <c r="D53" s="199"/>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row>
  </sheetData>
  <mergeCells count="13">
    <mergeCell ref="A53:BL53"/>
    <mergeCell ref="A47:I47"/>
    <mergeCell ref="A2:I2"/>
    <mergeCell ref="A1:I1"/>
    <mergeCell ref="A43:I43"/>
    <mergeCell ref="A44:I44"/>
    <mergeCell ref="A45:I45"/>
    <mergeCell ref="A46:I46"/>
    <mergeCell ref="A48:I48"/>
    <mergeCell ref="A49:I49"/>
    <mergeCell ref="A52:I52"/>
    <mergeCell ref="A51:I51"/>
    <mergeCell ref="A50:I50"/>
  </mergeCells>
  <phoneticPr fontId="1" type="noConversion"/>
  <printOptions horizontalCentered="1"/>
  <pageMargins left="0.27559055118110237" right="0.27559055118110237" top="0.59055118110236227" bottom="0.59055118110236227" header="0.19685039370078741" footer="0.23622047244094491"/>
  <pageSetup paperSize="9" scale="83" firstPageNumber="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K92"/>
  <sheetViews>
    <sheetView topLeftCell="A82" zoomScale="130" zoomScaleNormal="130" zoomScaleSheetLayoutView="85" zoomScalePageLayoutView="55" workbookViewId="0">
      <selection activeCell="D100" sqref="D100"/>
    </sheetView>
  </sheetViews>
  <sheetFormatPr defaultRowHeight="12.75"/>
  <cols>
    <col min="1" max="1" width="17.7109375" style="52" customWidth="1"/>
    <col min="2" max="2" width="8.28515625" style="64" bestFit="1" customWidth="1"/>
    <col min="3" max="3" width="9.85546875" style="64" customWidth="1"/>
    <col min="4" max="4" width="9.5703125" style="64" customWidth="1"/>
    <col min="5" max="5" width="7.42578125" style="64" bestFit="1" customWidth="1"/>
    <col min="6" max="6" width="7.140625" style="65" customWidth="1"/>
    <col min="7" max="7" width="8.28515625" style="64" bestFit="1" customWidth="1"/>
    <col min="8" max="8" width="9.5703125" style="64" customWidth="1"/>
    <col min="9" max="9" width="9.7109375" style="64" customWidth="1"/>
    <col min="10" max="10" width="7.42578125" style="64" bestFit="1" customWidth="1"/>
    <col min="11" max="11" width="7.140625" style="64" customWidth="1"/>
    <col min="12" max="16384" width="9.140625" style="52"/>
  </cols>
  <sheetData>
    <row r="1" spans="1:11" ht="18.75" customHeight="1">
      <c r="A1" s="231" t="s">
        <v>267</v>
      </c>
      <c r="B1" s="232"/>
      <c r="C1" s="232"/>
      <c r="D1" s="232"/>
      <c r="E1" s="232"/>
      <c r="F1" s="232"/>
      <c r="G1" s="232"/>
      <c r="H1" s="232"/>
      <c r="I1" s="232"/>
      <c r="J1" s="232"/>
      <c r="K1" s="233"/>
    </row>
    <row r="2" spans="1:11" ht="14.25" customHeight="1">
      <c r="A2" s="234" t="s">
        <v>190</v>
      </c>
      <c r="B2" s="235"/>
      <c r="C2" s="235"/>
      <c r="D2" s="235"/>
      <c r="E2" s="235"/>
      <c r="F2" s="235"/>
      <c r="G2" s="235"/>
      <c r="H2" s="235"/>
      <c r="I2" s="235"/>
      <c r="J2" s="235"/>
      <c r="K2" s="236"/>
    </row>
    <row r="3" spans="1:11">
      <c r="A3" s="228" t="s">
        <v>1</v>
      </c>
      <c r="B3" s="229">
        <v>2023</v>
      </c>
      <c r="C3" s="229"/>
      <c r="D3" s="229"/>
      <c r="E3" s="229"/>
      <c r="F3" s="229"/>
      <c r="G3" s="230" t="s">
        <v>268</v>
      </c>
      <c r="H3" s="230"/>
      <c r="I3" s="230"/>
      <c r="J3" s="230"/>
      <c r="K3" s="230"/>
    </row>
    <row r="4" spans="1:11" ht="51">
      <c r="A4" s="228"/>
      <c r="B4" s="100" t="s">
        <v>2</v>
      </c>
      <c r="C4" s="100" t="s">
        <v>217</v>
      </c>
      <c r="D4" s="100" t="s">
        <v>218</v>
      </c>
      <c r="E4" s="100" t="s">
        <v>199</v>
      </c>
      <c r="F4" s="100" t="s">
        <v>219</v>
      </c>
      <c r="G4" s="100" t="s">
        <v>2</v>
      </c>
      <c r="H4" s="100" t="s">
        <v>217</v>
      </c>
      <c r="I4" s="100" t="s">
        <v>218</v>
      </c>
      <c r="J4" s="100" t="s">
        <v>199</v>
      </c>
      <c r="K4" s="100" t="s">
        <v>219</v>
      </c>
    </row>
    <row r="5" spans="1:11">
      <c r="A5" s="154" t="s">
        <v>9</v>
      </c>
      <c r="B5" s="91" t="s">
        <v>10</v>
      </c>
      <c r="C5" s="91" t="s">
        <v>11</v>
      </c>
      <c r="D5" s="91" t="s">
        <v>12</v>
      </c>
      <c r="E5" s="91" t="s">
        <v>13</v>
      </c>
      <c r="F5" s="91" t="s">
        <v>14</v>
      </c>
      <c r="G5" s="91" t="s">
        <v>15</v>
      </c>
      <c r="H5" s="91" t="s">
        <v>21</v>
      </c>
      <c r="I5" s="91" t="s">
        <v>16</v>
      </c>
      <c r="J5" s="91" t="s">
        <v>17</v>
      </c>
      <c r="K5" s="155" t="s">
        <v>18</v>
      </c>
    </row>
    <row r="6" spans="1:11" ht="14.45" customHeight="1">
      <c r="A6" s="156" t="s">
        <v>38</v>
      </c>
      <c r="B6" s="157">
        <v>0.52500000000000002</v>
      </c>
      <c r="C6" s="157">
        <v>2E-3</v>
      </c>
      <c r="D6" s="157">
        <v>5.1969409999999998</v>
      </c>
      <c r="E6" s="157">
        <v>2.5000000000000001E-2</v>
      </c>
      <c r="F6" s="157">
        <v>0</v>
      </c>
      <c r="G6" s="157">
        <v>0.52500000000000002</v>
      </c>
      <c r="H6" s="157">
        <v>2E-3</v>
      </c>
      <c r="I6" s="157">
        <v>5.1410410000000004</v>
      </c>
      <c r="J6" s="157">
        <v>2.4731000000000003E-2</v>
      </c>
      <c r="K6" s="157">
        <v>0</v>
      </c>
    </row>
    <row r="7" spans="1:11" ht="14.45" customHeight="1">
      <c r="A7" s="156" t="s">
        <v>26</v>
      </c>
      <c r="B7" s="157">
        <v>31.185869999999998</v>
      </c>
      <c r="C7" s="157">
        <v>7.5967399999999996</v>
      </c>
      <c r="D7" s="157">
        <v>3.0382500000000001</v>
      </c>
      <c r="E7" s="157">
        <v>6.9355399999999996</v>
      </c>
      <c r="F7" s="157">
        <v>2.0535000000000001</v>
      </c>
      <c r="G7" s="157">
        <v>31.547069999999998</v>
      </c>
      <c r="H7" s="157">
        <v>7.8362100000000003</v>
      </c>
      <c r="I7" s="157">
        <v>6.0670000000000002E-2</v>
      </c>
      <c r="J7" s="157">
        <v>7.4519799999999998</v>
      </c>
      <c r="K7" s="157">
        <v>1.844455</v>
      </c>
    </row>
    <row r="8" spans="1:11" ht="14.45" customHeight="1">
      <c r="A8" s="156" t="s">
        <v>158</v>
      </c>
      <c r="B8" s="157">
        <v>59.912999999999997</v>
      </c>
      <c r="C8" s="157">
        <v>181.13200000000001</v>
      </c>
      <c r="D8" s="157">
        <v>245.91499999999999</v>
      </c>
      <c r="E8" s="157">
        <v>37.082000000000001</v>
      </c>
      <c r="F8" s="157">
        <v>10.193</v>
      </c>
      <c r="G8" s="157">
        <v>64.577438000000001</v>
      </c>
      <c r="H8" s="157">
        <v>154.55282500000001</v>
      </c>
      <c r="I8" s="157">
        <v>209.82961600000002</v>
      </c>
      <c r="J8" s="157">
        <v>31.640615</v>
      </c>
      <c r="K8" s="157">
        <v>9.7254429999999985</v>
      </c>
    </row>
    <row r="9" spans="1:11" ht="14.45" customHeight="1">
      <c r="A9" s="158" t="s">
        <v>178</v>
      </c>
      <c r="B9" s="159">
        <f t="shared" ref="B9:K9" si="0">SUM(B6:B8)</f>
        <v>91.623869999999997</v>
      </c>
      <c r="C9" s="159">
        <f t="shared" si="0"/>
        <v>188.73074</v>
      </c>
      <c r="D9" s="159">
        <f t="shared" si="0"/>
        <v>254.15019100000001</v>
      </c>
      <c r="E9" s="159">
        <f t="shared" si="0"/>
        <v>44.042540000000002</v>
      </c>
      <c r="F9" s="159">
        <f t="shared" si="0"/>
        <v>12.246499999999999</v>
      </c>
      <c r="G9" s="159">
        <f t="shared" si="0"/>
        <v>96.649507999999997</v>
      </c>
      <c r="H9" s="159">
        <f t="shared" si="0"/>
        <v>162.39103500000002</v>
      </c>
      <c r="I9" s="159">
        <f t="shared" si="0"/>
        <v>215.031327</v>
      </c>
      <c r="J9" s="159">
        <f t="shared" si="0"/>
        <v>39.117325999999998</v>
      </c>
      <c r="K9" s="159">
        <f t="shared" si="0"/>
        <v>11.569897999999998</v>
      </c>
    </row>
    <row r="10" spans="1:11" ht="25.5">
      <c r="A10" s="156" t="s">
        <v>211</v>
      </c>
      <c r="B10" s="157">
        <v>0</v>
      </c>
      <c r="C10" s="157">
        <v>0.31473399999999996</v>
      </c>
      <c r="D10" s="157">
        <v>0</v>
      </c>
      <c r="E10" s="157">
        <v>0</v>
      </c>
      <c r="F10" s="157">
        <v>0</v>
      </c>
      <c r="G10" s="157">
        <v>0</v>
      </c>
      <c r="H10" s="157">
        <v>0.31473399999999996</v>
      </c>
      <c r="I10" s="157">
        <v>0</v>
      </c>
      <c r="J10" s="157">
        <v>0</v>
      </c>
      <c r="K10" s="157">
        <v>0</v>
      </c>
    </row>
    <row r="11" spans="1:11" ht="14.1" customHeight="1">
      <c r="A11" s="156" t="s">
        <v>66</v>
      </c>
      <c r="B11" s="157">
        <v>0</v>
      </c>
      <c r="C11" s="157">
        <v>0.192056</v>
      </c>
      <c r="D11" s="157">
        <v>0</v>
      </c>
      <c r="E11" s="157">
        <v>0</v>
      </c>
      <c r="F11" s="157">
        <v>0</v>
      </c>
      <c r="G11" s="157">
        <v>0</v>
      </c>
      <c r="H11" s="157">
        <v>0.19282400000000002</v>
      </c>
      <c r="I11" s="157">
        <v>0</v>
      </c>
      <c r="J11" s="157">
        <v>0</v>
      </c>
      <c r="K11" s="157">
        <v>0</v>
      </c>
    </row>
    <row r="12" spans="1:11" ht="14.1" customHeight="1">
      <c r="A12" s="156" t="s">
        <v>65</v>
      </c>
      <c r="B12" s="157">
        <v>0</v>
      </c>
      <c r="C12" s="157">
        <v>4.045E-2</v>
      </c>
      <c r="D12" s="157">
        <v>0</v>
      </c>
      <c r="E12" s="157">
        <v>0</v>
      </c>
      <c r="F12" s="157">
        <v>0.31711900000000004</v>
      </c>
      <c r="G12" s="157">
        <v>0</v>
      </c>
      <c r="H12" s="157">
        <v>2.427E-2</v>
      </c>
      <c r="I12" s="157">
        <v>0</v>
      </c>
      <c r="J12" s="157">
        <v>0</v>
      </c>
      <c r="K12" s="157">
        <v>0.245084</v>
      </c>
    </row>
    <row r="13" spans="1:11" ht="14.1" customHeight="1">
      <c r="A13" s="156" t="s">
        <v>64</v>
      </c>
      <c r="B13" s="157">
        <v>0</v>
      </c>
      <c r="C13" s="157">
        <v>0.1</v>
      </c>
      <c r="D13" s="157">
        <v>0</v>
      </c>
      <c r="E13" s="157">
        <v>0</v>
      </c>
      <c r="F13" s="157">
        <v>1.2096340000000001</v>
      </c>
      <c r="G13" s="157">
        <v>0</v>
      </c>
      <c r="H13" s="157">
        <v>2E-3</v>
      </c>
      <c r="I13" s="157">
        <v>0</v>
      </c>
      <c r="J13" s="157">
        <v>0</v>
      </c>
      <c r="K13" s="157">
        <v>0.94452200000000008</v>
      </c>
    </row>
    <row r="14" spans="1:11" ht="14.1" customHeight="1">
      <c r="A14" s="156" t="s">
        <v>28</v>
      </c>
      <c r="B14" s="157">
        <v>0</v>
      </c>
      <c r="C14" s="157">
        <v>0</v>
      </c>
      <c r="D14" s="157">
        <v>3.163068</v>
      </c>
      <c r="E14" s="157">
        <v>3.3221959999999999</v>
      </c>
      <c r="F14" s="157">
        <v>8.9827320000000004</v>
      </c>
      <c r="G14" s="157">
        <v>0</v>
      </c>
      <c r="H14" s="157">
        <v>0</v>
      </c>
      <c r="I14" s="157">
        <v>2.8327100000000001</v>
      </c>
      <c r="J14" s="157">
        <v>3.1588150000000002</v>
      </c>
      <c r="K14" s="157">
        <v>9.4752080000000003</v>
      </c>
    </row>
    <row r="15" spans="1:11" ht="14.1" customHeight="1">
      <c r="A15" s="156" t="s">
        <v>30</v>
      </c>
      <c r="B15" s="157">
        <v>7.6993810000000007</v>
      </c>
      <c r="C15" s="157">
        <v>56.607988000000006</v>
      </c>
      <c r="D15" s="157">
        <v>0</v>
      </c>
      <c r="E15" s="157">
        <v>0</v>
      </c>
      <c r="F15" s="157">
        <v>3.7598629999999997</v>
      </c>
      <c r="G15" s="157">
        <v>8.1890060000000009</v>
      </c>
      <c r="H15" s="157">
        <v>49.871632999999996</v>
      </c>
      <c r="I15" s="157">
        <v>0</v>
      </c>
      <c r="J15" s="157">
        <v>0</v>
      </c>
      <c r="K15" s="157">
        <v>4.0753699999999995</v>
      </c>
    </row>
    <row r="16" spans="1:11" ht="14.1" customHeight="1">
      <c r="A16" s="158" t="s">
        <v>159</v>
      </c>
      <c r="B16" s="115">
        <f t="shared" ref="B16:K16" si="1">SUM(B10:B15)</f>
        <v>7.6993810000000007</v>
      </c>
      <c r="C16" s="115">
        <f t="shared" si="1"/>
        <v>57.255228000000002</v>
      </c>
      <c r="D16" s="115">
        <f t="shared" si="1"/>
        <v>3.163068</v>
      </c>
      <c r="E16" s="115">
        <f t="shared" si="1"/>
        <v>3.3221959999999999</v>
      </c>
      <c r="F16" s="115">
        <f t="shared" si="1"/>
        <v>14.269348000000001</v>
      </c>
      <c r="G16" s="115">
        <f t="shared" si="1"/>
        <v>8.1890060000000009</v>
      </c>
      <c r="H16" s="115">
        <f t="shared" si="1"/>
        <v>50.405460999999995</v>
      </c>
      <c r="I16" s="115">
        <f t="shared" si="1"/>
        <v>2.8327100000000001</v>
      </c>
      <c r="J16" s="115">
        <f t="shared" si="1"/>
        <v>3.1588150000000002</v>
      </c>
      <c r="K16" s="115">
        <f t="shared" si="1"/>
        <v>14.740183999999999</v>
      </c>
    </row>
    <row r="17" spans="1:11" ht="14.1" customHeight="1">
      <c r="A17" s="156" t="s">
        <v>110</v>
      </c>
      <c r="B17" s="157">
        <v>0</v>
      </c>
      <c r="C17" s="157">
        <v>0</v>
      </c>
      <c r="D17" s="157">
        <v>0</v>
      </c>
      <c r="E17" s="157">
        <v>5.9999999999999995E-5</v>
      </c>
      <c r="F17" s="157">
        <v>0</v>
      </c>
      <c r="G17" s="157">
        <v>0</v>
      </c>
      <c r="H17" s="157">
        <v>0</v>
      </c>
      <c r="I17" s="157">
        <v>0</v>
      </c>
      <c r="J17" s="157">
        <v>5.9999999999999995E-5</v>
      </c>
      <c r="K17" s="157">
        <v>0</v>
      </c>
    </row>
    <row r="18" spans="1:11" ht="14.1" customHeight="1">
      <c r="A18" s="156" t="s">
        <v>101</v>
      </c>
      <c r="B18" s="157">
        <v>0</v>
      </c>
      <c r="C18" s="157">
        <v>0</v>
      </c>
      <c r="D18" s="157">
        <v>0</v>
      </c>
      <c r="E18" s="157">
        <v>0</v>
      </c>
      <c r="F18" s="157">
        <v>5.3299999999999997E-3</v>
      </c>
      <c r="G18" s="157">
        <v>0</v>
      </c>
      <c r="H18" s="157">
        <v>0</v>
      </c>
      <c r="I18" s="157">
        <v>0</v>
      </c>
      <c r="J18" s="157">
        <v>0</v>
      </c>
      <c r="K18" s="157">
        <v>5.1700000000000001E-3</v>
      </c>
    </row>
    <row r="19" spans="1:11" ht="14.1" customHeight="1">
      <c r="A19" s="156" t="s">
        <v>77</v>
      </c>
      <c r="B19" s="157">
        <v>0</v>
      </c>
      <c r="C19" s="157">
        <v>0.119745</v>
      </c>
      <c r="D19" s="157">
        <v>0</v>
      </c>
      <c r="E19" s="157">
        <v>0</v>
      </c>
      <c r="F19" s="157">
        <v>0</v>
      </c>
      <c r="G19" s="157">
        <v>0</v>
      </c>
      <c r="H19" s="157">
        <v>0.11990300000000001</v>
      </c>
      <c r="I19" s="157">
        <v>0</v>
      </c>
      <c r="J19" s="157">
        <v>0</v>
      </c>
      <c r="K19" s="157">
        <v>0</v>
      </c>
    </row>
    <row r="20" spans="1:11" ht="14.1" customHeight="1">
      <c r="A20" s="156" t="s">
        <v>34</v>
      </c>
      <c r="B20" s="157">
        <v>0</v>
      </c>
      <c r="C20" s="157">
        <v>0</v>
      </c>
      <c r="D20" s="157">
        <v>0</v>
      </c>
      <c r="E20" s="157">
        <v>0.14802899999999999</v>
      </c>
      <c r="F20" s="157">
        <v>0</v>
      </c>
      <c r="G20" s="157">
        <v>0</v>
      </c>
      <c r="H20" s="157">
        <v>0</v>
      </c>
      <c r="I20" s="157">
        <v>0</v>
      </c>
      <c r="J20" s="157">
        <v>0.177786</v>
      </c>
      <c r="K20" s="157">
        <v>0</v>
      </c>
    </row>
    <row r="21" spans="1:11" ht="14.1" customHeight="1">
      <c r="A21" s="156" t="s">
        <v>109</v>
      </c>
      <c r="B21" s="157">
        <v>0</v>
      </c>
      <c r="C21" s="157">
        <v>0.25650599999999996</v>
      </c>
      <c r="D21" s="157">
        <v>0</v>
      </c>
      <c r="E21" s="157">
        <v>0.216363</v>
      </c>
      <c r="F21" s="157">
        <v>0</v>
      </c>
      <c r="G21" s="157">
        <v>0</v>
      </c>
      <c r="H21" s="157">
        <v>0.19248099999999999</v>
      </c>
      <c r="I21" s="157">
        <v>0</v>
      </c>
      <c r="J21" s="157">
        <v>6.3971E-2</v>
      </c>
      <c r="K21" s="157">
        <v>0</v>
      </c>
    </row>
    <row r="22" spans="1:11" ht="14.1" customHeight="1">
      <c r="A22" s="156" t="s">
        <v>72</v>
      </c>
      <c r="B22" s="157">
        <v>0</v>
      </c>
      <c r="C22" s="157">
        <v>0</v>
      </c>
      <c r="D22" s="157">
        <v>0</v>
      </c>
      <c r="E22" s="157">
        <v>0</v>
      </c>
      <c r="F22" s="157">
        <v>0.81100000000000005</v>
      </c>
      <c r="G22" s="157">
        <v>0</v>
      </c>
      <c r="H22" s="157">
        <v>0</v>
      </c>
      <c r="I22" s="157">
        <v>0</v>
      </c>
      <c r="J22" s="157">
        <v>0</v>
      </c>
      <c r="K22" s="157">
        <v>0.78500000000000003</v>
      </c>
    </row>
    <row r="23" spans="1:11" ht="14.1" customHeight="1">
      <c r="A23" s="156" t="s">
        <v>82</v>
      </c>
      <c r="B23" s="157">
        <v>0</v>
      </c>
      <c r="C23" s="157">
        <v>0</v>
      </c>
      <c r="D23" s="157">
        <v>0</v>
      </c>
      <c r="E23" s="157">
        <v>0</v>
      </c>
      <c r="F23" s="157">
        <v>1.042</v>
      </c>
      <c r="G23" s="157">
        <v>0</v>
      </c>
      <c r="H23" s="157">
        <v>0</v>
      </c>
      <c r="I23" s="157">
        <v>0</v>
      </c>
      <c r="J23" s="157">
        <v>0</v>
      </c>
      <c r="K23" s="157">
        <v>1.075</v>
      </c>
    </row>
    <row r="24" spans="1:11" ht="14.1" customHeight="1">
      <c r="A24" s="156" t="s">
        <v>98</v>
      </c>
      <c r="B24" s="157">
        <v>0</v>
      </c>
      <c r="C24" s="157">
        <v>0</v>
      </c>
      <c r="D24" s="157">
        <v>0</v>
      </c>
      <c r="E24" s="157">
        <v>0</v>
      </c>
      <c r="F24" s="157">
        <v>1.2612999999999999</v>
      </c>
      <c r="G24" s="157">
        <v>0</v>
      </c>
      <c r="H24" s="157">
        <v>0</v>
      </c>
      <c r="I24" s="157">
        <v>0</v>
      </c>
      <c r="J24" s="157">
        <v>0</v>
      </c>
      <c r="K24" s="157">
        <v>1.282</v>
      </c>
    </row>
    <row r="25" spans="1:11" ht="14.1" customHeight="1">
      <c r="A25" s="156" t="s">
        <v>67</v>
      </c>
      <c r="B25" s="157">
        <v>0</v>
      </c>
      <c r="C25" s="157">
        <v>0</v>
      </c>
      <c r="D25" s="157">
        <v>0</v>
      </c>
      <c r="E25" s="157">
        <v>0</v>
      </c>
      <c r="F25" s="157">
        <v>1.28827</v>
      </c>
      <c r="G25" s="157">
        <v>0</v>
      </c>
      <c r="H25" s="157">
        <v>0</v>
      </c>
      <c r="I25" s="157">
        <v>0</v>
      </c>
      <c r="J25" s="157">
        <v>0</v>
      </c>
      <c r="K25" s="157">
        <v>1.2700119999999999</v>
      </c>
    </row>
    <row r="26" spans="1:11" ht="14.1" customHeight="1">
      <c r="A26" s="156" t="s">
        <v>49</v>
      </c>
      <c r="B26" s="157">
        <v>0</v>
      </c>
      <c r="C26" s="157">
        <v>0</v>
      </c>
      <c r="D26" s="157">
        <v>0</v>
      </c>
      <c r="E26" s="157">
        <v>0</v>
      </c>
      <c r="F26" s="157">
        <v>1.2825060000000001</v>
      </c>
      <c r="G26" s="157">
        <v>0</v>
      </c>
      <c r="H26" s="157">
        <v>0</v>
      </c>
      <c r="I26" s="157">
        <v>0</v>
      </c>
      <c r="J26" s="157">
        <v>0</v>
      </c>
      <c r="K26" s="157">
        <v>1.2631199999999998</v>
      </c>
    </row>
    <row r="27" spans="1:11" ht="14.1" customHeight="1">
      <c r="A27" s="156" t="s">
        <v>50</v>
      </c>
      <c r="B27" s="157">
        <v>0.16007199999999999</v>
      </c>
      <c r="C27" s="157">
        <v>0.34585300000000002</v>
      </c>
      <c r="D27" s="157">
        <v>0</v>
      </c>
      <c r="E27" s="157">
        <v>0</v>
      </c>
      <c r="F27" s="157">
        <v>0.52398</v>
      </c>
      <c r="G27" s="157">
        <v>2.6700000000000004E-4</v>
      </c>
      <c r="H27" s="157">
        <v>0.106238</v>
      </c>
      <c r="I27" s="157">
        <v>0</v>
      </c>
      <c r="J27" s="157">
        <v>0</v>
      </c>
      <c r="K27" s="157">
        <v>9.7727999999999995E-2</v>
      </c>
    </row>
    <row r="28" spans="1:11" ht="14.1" customHeight="1">
      <c r="A28" s="156" t="s">
        <v>71</v>
      </c>
      <c r="B28" s="157">
        <v>0</v>
      </c>
      <c r="C28" s="157">
        <v>0</v>
      </c>
      <c r="D28" s="157">
        <v>0</v>
      </c>
      <c r="E28" s="157">
        <v>0</v>
      </c>
      <c r="F28" s="157">
        <v>1.222469</v>
      </c>
      <c r="G28" s="157">
        <v>0</v>
      </c>
      <c r="H28" s="157">
        <v>0</v>
      </c>
      <c r="I28" s="157">
        <v>0</v>
      </c>
      <c r="J28" s="157">
        <v>0</v>
      </c>
      <c r="K28" s="157">
        <v>1.3171759999999999</v>
      </c>
    </row>
    <row r="29" spans="1:11" ht="14.1" customHeight="1">
      <c r="A29" s="156" t="s">
        <v>116</v>
      </c>
      <c r="B29" s="157">
        <v>0</v>
      </c>
      <c r="C29" s="157">
        <v>0</v>
      </c>
      <c r="D29" s="157">
        <v>0</v>
      </c>
      <c r="E29" s="157">
        <v>1.8622000000000001</v>
      </c>
      <c r="F29" s="157">
        <v>0</v>
      </c>
      <c r="G29" s="157">
        <v>0</v>
      </c>
      <c r="H29" s="157">
        <v>0</v>
      </c>
      <c r="I29" s="157">
        <v>0</v>
      </c>
      <c r="J29" s="157">
        <v>1.6248</v>
      </c>
      <c r="K29" s="157">
        <v>0</v>
      </c>
    </row>
    <row r="30" spans="1:11" ht="14.1" customHeight="1">
      <c r="A30" s="156" t="s">
        <v>73</v>
      </c>
      <c r="B30" s="157">
        <v>0</v>
      </c>
      <c r="C30" s="157">
        <v>0</v>
      </c>
      <c r="D30" s="157">
        <v>0</v>
      </c>
      <c r="E30" s="157">
        <v>0</v>
      </c>
      <c r="F30" s="157">
        <v>1.760937</v>
      </c>
      <c r="G30" s="157">
        <v>0</v>
      </c>
      <c r="H30" s="157">
        <v>0</v>
      </c>
      <c r="I30" s="157">
        <v>0</v>
      </c>
      <c r="J30" s="157">
        <v>0</v>
      </c>
      <c r="K30" s="157">
        <v>1.7115530000000001</v>
      </c>
    </row>
    <row r="31" spans="1:11" ht="14.1" customHeight="1">
      <c r="A31" s="156" t="s">
        <v>119</v>
      </c>
      <c r="B31" s="157">
        <v>0</v>
      </c>
      <c r="C31" s="157">
        <v>0</v>
      </c>
      <c r="D31" s="157">
        <v>0</v>
      </c>
      <c r="E31" s="157">
        <v>0.76200000000000001</v>
      </c>
      <c r="F31" s="157">
        <v>1.5489999999999999</v>
      </c>
      <c r="G31" s="157">
        <v>0</v>
      </c>
      <c r="H31" s="157">
        <v>0</v>
      </c>
      <c r="I31" s="157">
        <v>0</v>
      </c>
      <c r="J31" s="157">
        <v>0</v>
      </c>
      <c r="K31" s="157">
        <v>1.401</v>
      </c>
    </row>
    <row r="32" spans="1:11" ht="14.1" customHeight="1">
      <c r="A32" s="156" t="s">
        <v>120</v>
      </c>
      <c r="B32" s="157">
        <v>0</v>
      </c>
      <c r="C32" s="157">
        <v>0</v>
      </c>
      <c r="D32" s="157">
        <v>0</v>
      </c>
      <c r="E32" s="157">
        <v>2.5710220000000001</v>
      </c>
      <c r="F32" s="157">
        <v>0</v>
      </c>
      <c r="G32" s="157">
        <v>0</v>
      </c>
      <c r="H32" s="157">
        <v>0</v>
      </c>
      <c r="I32" s="157">
        <v>0</v>
      </c>
      <c r="J32" s="157">
        <v>2.1692010000000002</v>
      </c>
      <c r="K32" s="157">
        <v>0</v>
      </c>
    </row>
    <row r="33" spans="1:11" ht="14.1" customHeight="1">
      <c r="A33" s="156" t="s">
        <v>46</v>
      </c>
      <c r="B33" s="157">
        <v>0</v>
      </c>
      <c r="C33" s="157">
        <v>0</v>
      </c>
      <c r="D33" s="157">
        <v>0</v>
      </c>
      <c r="E33" s="157">
        <v>4.0720000000000001</v>
      </c>
      <c r="F33" s="157">
        <v>0.221</v>
      </c>
      <c r="G33" s="157">
        <v>0</v>
      </c>
      <c r="H33" s="157">
        <v>0</v>
      </c>
      <c r="I33" s="157">
        <v>0</v>
      </c>
      <c r="J33" s="157">
        <v>3.89</v>
      </c>
      <c r="K33" s="157">
        <v>8.2000000000000003E-2</v>
      </c>
    </row>
    <row r="34" spans="1:11" ht="14.1" customHeight="1">
      <c r="A34" s="156" t="s">
        <v>107</v>
      </c>
      <c r="B34" s="157">
        <v>0</v>
      </c>
      <c r="C34" s="157">
        <v>0</v>
      </c>
      <c r="D34" s="157">
        <v>0</v>
      </c>
      <c r="E34" s="157">
        <v>6.9236589999999998</v>
      </c>
      <c r="F34" s="157">
        <v>0</v>
      </c>
      <c r="G34" s="157">
        <v>0</v>
      </c>
      <c r="H34" s="157">
        <v>0</v>
      </c>
      <c r="I34" s="157">
        <v>0</v>
      </c>
      <c r="J34" s="157">
        <v>8.0687110000000004</v>
      </c>
      <c r="K34" s="157">
        <v>0</v>
      </c>
    </row>
    <row r="35" spans="1:11" ht="14.1" customHeight="1">
      <c r="A35" s="156" t="s">
        <v>23</v>
      </c>
      <c r="B35" s="157">
        <v>0</v>
      </c>
      <c r="C35" s="157">
        <v>0</v>
      </c>
      <c r="D35" s="157">
        <v>0</v>
      </c>
      <c r="E35" s="157">
        <v>10.77068</v>
      </c>
      <c r="F35" s="157">
        <v>0</v>
      </c>
      <c r="G35" s="157">
        <v>0</v>
      </c>
      <c r="H35" s="157">
        <v>0</v>
      </c>
      <c r="I35" s="157">
        <v>0</v>
      </c>
      <c r="J35" s="157">
        <v>6.3170720000000005</v>
      </c>
      <c r="K35" s="157">
        <v>0</v>
      </c>
    </row>
    <row r="36" spans="1:11" ht="14.1" customHeight="1">
      <c r="A36" s="156" t="s">
        <v>111</v>
      </c>
      <c r="B36" s="157">
        <v>0</v>
      </c>
      <c r="C36" s="157">
        <v>0</v>
      </c>
      <c r="D36" s="157">
        <v>0</v>
      </c>
      <c r="E36" s="157">
        <v>13.074736999999999</v>
      </c>
      <c r="F36" s="157">
        <v>0.76822500000000005</v>
      </c>
      <c r="G36" s="157">
        <v>0</v>
      </c>
      <c r="H36" s="157">
        <v>0</v>
      </c>
      <c r="I36" s="157">
        <v>0</v>
      </c>
      <c r="J36" s="157">
        <v>11.798</v>
      </c>
      <c r="K36" s="157">
        <v>0.52527400000000002</v>
      </c>
    </row>
    <row r="37" spans="1:11" ht="14.1" customHeight="1">
      <c r="A37" s="156" t="s">
        <v>47</v>
      </c>
      <c r="B37" s="157">
        <v>0</v>
      </c>
      <c r="C37" s="157">
        <v>0</v>
      </c>
      <c r="D37" s="157">
        <v>0</v>
      </c>
      <c r="E37" s="157">
        <v>14.745137000000001</v>
      </c>
      <c r="F37" s="157">
        <v>0</v>
      </c>
      <c r="G37" s="157">
        <v>0</v>
      </c>
      <c r="H37" s="157">
        <v>0</v>
      </c>
      <c r="I37" s="157">
        <v>0</v>
      </c>
      <c r="J37" s="157">
        <v>12.59</v>
      </c>
      <c r="K37" s="157">
        <v>0</v>
      </c>
    </row>
    <row r="38" spans="1:11" ht="14.1" customHeight="1">
      <c r="A38" s="156" t="s">
        <v>29</v>
      </c>
      <c r="B38" s="157">
        <v>3.4119999999999999</v>
      </c>
      <c r="C38" s="157">
        <v>17</v>
      </c>
      <c r="D38" s="157">
        <v>0</v>
      </c>
      <c r="E38" s="157">
        <v>0</v>
      </c>
      <c r="F38" s="157">
        <v>2.6963840000000001</v>
      </c>
      <c r="G38" s="157">
        <v>2.7690000000000001</v>
      </c>
      <c r="H38" s="157">
        <v>17</v>
      </c>
      <c r="I38" s="157">
        <v>0</v>
      </c>
      <c r="J38" s="157">
        <v>0</v>
      </c>
      <c r="K38" s="157">
        <v>0</v>
      </c>
    </row>
    <row r="39" spans="1:11" ht="14.1" customHeight="1">
      <c r="A39" s="156" t="s">
        <v>44</v>
      </c>
      <c r="B39" s="157">
        <v>0</v>
      </c>
      <c r="C39" s="157">
        <v>0</v>
      </c>
      <c r="D39" s="157">
        <v>0</v>
      </c>
      <c r="E39" s="157">
        <v>20.970321999999999</v>
      </c>
      <c r="F39" s="157">
        <v>0</v>
      </c>
      <c r="G39" s="157">
        <v>0</v>
      </c>
      <c r="H39" s="157">
        <v>0</v>
      </c>
      <c r="I39" s="157">
        <v>0</v>
      </c>
      <c r="J39" s="157">
        <v>14.992782</v>
      </c>
      <c r="K39" s="157">
        <v>0</v>
      </c>
    </row>
    <row r="40" spans="1:11" ht="14.1" customHeight="1">
      <c r="A40" s="156" t="s">
        <v>118</v>
      </c>
      <c r="B40" s="157">
        <v>0</v>
      </c>
      <c r="C40" s="157">
        <v>0</v>
      </c>
      <c r="D40" s="157">
        <v>0</v>
      </c>
      <c r="E40" s="157">
        <v>31.937750000000001</v>
      </c>
      <c r="F40" s="157">
        <v>0</v>
      </c>
      <c r="G40" s="157">
        <v>0</v>
      </c>
      <c r="H40" s="157">
        <v>0</v>
      </c>
      <c r="I40" s="157">
        <v>0</v>
      </c>
      <c r="J40" s="157">
        <v>31.24944</v>
      </c>
      <c r="K40" s="157">
        <v>0</v>
      </c>
    </row>
    <row r="41" spans="1:11" ht="14.1" customHeight="1">
      <c r="A41" s="156" t="s">
        <v>45</v>
      </c>
      <c r="B41" s="157">
        <v>0.51849699999999999</v>
      </c>
      <c r="C41" s="157">
        <v>0.85064800000000007</v>
      </c>
      <c r="D41" s="157">
        <v>0</v>
      </c>
      <c r="E41" s="157">
        <v>28.663173</v>
      </c>
      <c r="F41" s="157">
        <v>1.913578</v>
      </c>
      <c r="G41" s="157">
        <v>0.61157099999999998</v>
      </c>
      <c r="H41" s="157">
        <v>0.73899499999999996</v>
      </c>
      <c r="I41" s="157">
        <v>0</v>
      </c>
      <c r="J41" s="157">
        <v>23.681431</v>
      </c>
      <c r="K41" s="157">
        <v>1.3661679999999998</v>
      </c>
    </row>
    <row r="42" spans="1:11" ht="14.1" customHeight="1">
      <c r="A42" s="156" t="s">
        <v>24</v>
      </c>
      <c r="B42" s="157">
        <v>11.924182</v>
      </c>
      <c r="C42" s="157">
        <v>36.428461999999996</v>
      </c>
      <c r="D42" s="157">
        <v>0</v>
      </c>
      <c r="E42" s="157">
        <v>40.100591000000001</v>
      </c>
      <c r="F42" s="157">
        <v>8.0033410000000007</v>
      </c>
      <c r="G42" s="157">
        <v>11.297893999999999</v>
      </c>
      <c r="H42" s="157">
        <v>32.647376000000001</v>
      </c>
      <c r="I42" s="157">
        <v>0</v>
      </c>
      <c r="J42" s="157">
        <v>40.974985000000004</v>
      </c>
      <c r="K42" s="157">
        <v>7.6069359999999993</v>
      </c>
    </row>
    <row r="43" spans="1:11" ht="14.1" customHeight="1">
      <c r="A43" s="156" t="s">
        <v>22</v>
      </c>
      <c r="B43" s="157">
        <v>0</v>
      </c>
      <c r="C43" s="157">
        <v>0</v>
      </c>
      <c r="D43" s="157">
        <v>0</v>
      </c>
      <c r="E43" s="157">
        <v>102.25448900000001</v>
      </c>
      <c r="F43" s="157">
        <v>7.4870069999999993</v>
      </c>
      <c r="G43" s="157">
        <v>0</v>
      </c>
      <c r="H43" s="157">
        <v>0</v>
      </c>
      <c r="I43" s="157">
        <v>0</v>
      </c>
      <c r="J43" s="157">
        <v>91.940857000000008</v>
      </c>
      <c r="K43" s="157">
        <v>8.4789639999999995</v>
      </c>
    </row>
    <row r="44" spans="1:11" ht="14.1" customHeight="1">
      <c r="A44" s="156" t="s">
        <v>48</v>
      </c>
      <c r="B44" s="157">
        <v>105.958173</v>
      </c>
      <c r="C44" s="157">
        <v>238.93222199999997</v>
      </c>
      <c r="D44" s="157">
        <v>0</v>
      </c>
      <c r="E44" s="157">
        <v>72.557156000000006</v>
      </c>
      <c r="F44" s="157">
        <v>52.124209</v>
      </c>
      <c r="G44" s="157">
        <v>107.99113899999999</v>
      </c>
      <c r="H44" s="157">
        <v>240.84416300000001</v>
      </c>
      <c r="I44" s="157">
        <v>0</v>
      </c>
      <c r="J44" s="157">
        <v>73.13776</v>
      </c>
      <c r="K44" s="157">
        <v>0</v>
      </c>
    </row>
    <row r="45" spans="1:11" ht="15" customHeight="1">
      <c r="A45" s="158" t="s">
        <v>181</v>
      </c>
      <c r="B45" s="115">
        <f t="shared" ref="B45:K45" si="2">SUM(B17:B44)</f>
        <v>121.97292400000001</v>
      </c>
      <c r="C45" s="115">
        <f t="shared" si="2"/>
        <v>293.93343599999997</v>
      </c>
      <c r="D45" s="92">
        <f>SUM(D17:D44)</f>
        <v>0</v>
      </c>
      <c r="E45" s="115">
        <f t="shared" si="2"/>
        <v>351.62936800000006</v>
      </c>
      <c r="F45" s="115">
        <f t="shared" si="2"/>
        <v>83.960535999999991</v>
      </c>
      <c r="G45" s="115">
        <f t="shared" si="2"/>
        <v>122.66987099999999</v>
      </c>
      <c r="H45" s="115">
        <f t="shared" si="2"/>
        <v>291.649156</v>
      </c>
      <c r="I45" s="92">
        <f>SUM(I17:I44)</f>
        <v>0</v>
      </c>
      <c r="J45" s="115">
        <f t="shared" si="2"/>
        <v>322.67685600000004</v>
      </c>
      <c r="K45" s="115">
        <f t="shared" si="2"/>
        <v>28.267100999999997</v>
      </c>
    </row>
    <row r="46" spans="1:11" ht="14.1" customHeight="1">
      <c r="A46" s="156" t="s">
        <v>55</v>
      </c>
      <c r="B46" s="157">
        <v>1.1108099999999999</v>
      </c>
      <c r="C46" s="157">
        <v>0.19588900000000001</v>
      </c>
      <c r="D46" s="157">
        <v>1.017952</v>
      </c>
      <c r="E46" s="157">
        <v>0.27543299999999998</v>
      </c>
      <c r="F46" s="157">
        <v>0.41085199999999999</v>
      </c>
      <c r="G46" s="157">
        <v>1.0219659999999999</v>
      </c>
      <c r="H46" s="157">
        <v>0.18768299999999999</v>
      </c>
      <c r="I46" s="157">
        <v>1.0599000000000001</v>
      </c>
      <c r="J46" s="157">
        <v>0.23987700000000001</v>
      </c>
      <c r="K46" s="157">
        <v>0.41066199999999997</v>
      </c>
    </row>
    <row r="47" spans="1:11" ht="14.1" customHeight="1">
      <c r="A47" s="156" t="s">
        <v>5</v>
      </c>
      <c r="B47" s="157">
        <v>166.767</v>
      </c>
      <c r="C47" s="157">
        <v>210.749</v>
      </c>
      <c r="D47" s="157">
        <v>22.265000000000001</v>
      </c>
      <c r="E47" s="157">
        <v>38.966999999999999</v>
      </c>
      <c r="F47" s="157">
        <v>2.1419999999999999</v>
      </c>
      <c r="G47" s="157">
        <v>131.28928299999998</v>
      </c>
      <c r="H47" s="157">
        <v>274.72533199999998</v>
      </c>
      <c r="I47" s="157">
        <v>21.474592000000001</v>
      </c>
      <c r="J47" s="157">
        <v>40.250044000000003</v>
      </c>
      <c r="K47" s="157">
        <v>1.701411</v>
      </c>
    </row>
    <row r="48" spans="1:11" ht="16.5" customHeight="1">
      <c r="A48" s="158" t="s">
        <v>182</v>
      </c>
      <c r="B48" s="115">
        <f t="shared" ref="B48:K48" si="3">SUM(B46:B47)</f>
        <v>167.87780999999998</v>
      </c>
      <c r="C48" s="115">
        <f t="shared" si="3"/>
        <v>210.94488899999999</v>
      </c>
      <c r="D48" s="115">
        <f t="shared" si="3"/>
        <v>23.282952000000002</v>
      </c>
      <c r="E48" s="115">
        <f t="shared" si="3"/>
        <v>39.242432999999998</v>
      </c>
      <c r="F48" s="115">
        <f t="shared" si="3"/>
        <v>2.5528519999999997</v>
      </c>
      <c r="G48" s="115">
        <f t="shared" si="3"/>
        <v>132.31124899999998</v>
      </c>
      <c r="H48" s="115">
        <f t="shared" si="3"/>
        <v>274.91301499999997</v>
      </c>
      <c r="I48" s="115">
        <f t="shared" si="3"/>
        <v>22.534492</v>
      </c>
      <c r="J48" s="115">
        <f t="shared" si="3"/>
        <v>40.489921000000002</v>
      </c>
      <c r="K48" s="115">
        <f t="shared" si="3"/>
        <v>2.1120730000000001</v>
      </c>
    </row>
    <row r="49" spans="1:11" ht="18.75" customHeight="1">
      <c r="A49" s="160"/>
      <c r="B49" s="157"/>
      <c r="C49" s="157"/>
      <c r="D49" s="157"/>
      <c r="E49" s="157"/>
      <c r="F49" s="157"/>
      <c r="G49" s="157"/>
      <c r="H49" s="157"/>
      <c r="I49" s="157"/>
      <c r="J49" s="157"/>
      <c r="K49" s="157"/>
    </row>
    <row r="50" spans="1:11" ht="14.1" customHeight="1">
      <c r="A50" s="156" t="s">
        <v>80</v>
      </c>
      <c r="B50" s="157">
        <v>0</v>
      </c>
      <c r="C50" s="157">
        <v>0</v>
      </c>
      <c r="D50" s="157">
        <v>0</v>
      </c>
      <c r="E50" s="157">
        <v>0</v>
      </c>
      <c r="F50" s="157">
        <v>4.6050000000000006E-3</v>
      </c>
      <c r="G50" s="157">
        <v>0</v>
      </c>
      <c r="H50" s="157">
        <v>0</v>
      </c>
      <c r="I50" s="157">
        <v>0</v>
      </c>
      <c r="J50" s="157">
        <v>0</v>
      </c>
      <c r="K50" s="157">
        <v>0</v>
      </c>
    </row>
    <row r="51" spans="1:11" ht="14.1" customHeight="1">
      <c r="A51" s="156" t="s">
        <v>52</v>
      </c>
      <c r="B51" s="157">
        <v>0</v>
      </c>
      <c r="C51" s="157">
        <v>6.5269999999999995E-2</v>
      </c>
      <c r="D51" s="157">
        <v>0</v>
      </c>
      <c r="E51" s="157">
        <v>0</v>
      </c>
      <c r="F51" s="157">
        <v>0</v>
      </c>
      <c r="G51" s="157">
        <v>0</v>
      </c>
      <c r="H51" s="157">
        <v>6.5269999999999995E-2</v>
      </c>
      <c r="I51" s="157">
        <v>0</v>
      </c>
      <c r="J51" s="157">
        <v>0</v>
      </c>
      <c r="K51" s="157">
        <v>0</v>
      </c>
    </row>
    <row r="52" spans="1:11" ht="14.1" customHeight="1">
      <c r="A52" s="156" t="s">
        <v>81</v>
      </c>
      <c r="B52" s="157">
        <v>0</v>
      </c>
      <c r="C52" s="157">
        <v>0</v>
      </c>
      <c r="D52" s="157">
        <v>0</v>
      </c>
      <c r="E52" s="157">
        <v>0</v>
      </c>
      <c r="F52" s="157">
        <v>9.3381000000000006E-2</v>
      </c>
      <c r="G52" s="157">
        <v>0</v>
      </c>
      <c r="H52" s="157">
        <v>0</v>
      </c>
      <c r="I52" s="157">
        <v>0</v>
      </c>
      <c r="J52" s="157">
        <v>0</v>
      </c>
      <c r="K52" s="157">
        <v>0</v>
      </c>
    </row>
    <row r="53" spans="1:11" ht="14.1" customHeight="1">
      <c r="A53" s="156" t="s">
        <v>136</v>
      </c>
      <c r="B53" s="157">
        <v>0</v>
      </c>
      <c r="C53" s="157">
        <v>0</v>
      </c>
      <c r="D53" s="157">
        <v>0</v>
      </c>
      <c r="E53" s="157">
        <v>0.193632</v>
      </c>
      <c r="F53" s="157">
        <v>0</v>
      </c>
      <c r="G53" s="157">
        <v>0</v>
      </c>
      <c r="H53" s="157">
        <v>0</v>
      </c>
      <c r="I53" s="157">
        <v>0</v>
      </c>
      <c r="J53" s="157">
        <v>0.193632</v>
      </c>
      <c r="K53" s="157">
        <v>0</v>
      </c>
    </row>
    <row r="54" spans="1:11" ht="14.1" customHeight="1">
      <c r="A54" s="156" t="s">
        <v>213</v>
      </c>
      <c r="B54" s="157">
        <v>0</v>
      </c>
      <c r="C54" s="157">
        <v>0.35406299999999996</v>
      </c>
      <c r="D54" s="157">
        <v>0</v>
      </c>
      <c r="E54" s="157">
        <v>0</v>
      </c>
      <c r="F54" s="157">
        <v>0</v>
      </c>
      <c r="G54" s="157">
        <v>0</v>
      </c>
      <c r="H54" s="157">
        <v>0.35406299999999996</v>
      </c>
      <c r="I54" s="157">
        <v>0</v>
      </c>
      <c r="J54" s="157">
        <v>0</v>
      </c>
      <c r="K54" s="157">
        <v>0</v>
      </c>
    </row>
    <row r="55" spans="1:11" ht="14.1" customHeight="1">
      <c r="A55" s="156" t="s">
        <v>100</v>
      </c>
      <c r="B55" s="157">
        <v>0</v>
      </c>
      <c r="C55" s="157">
        <v>1.0733889999999999</v>
      </c>
      <c r="D55" s="157">
        <v>0</v>
      </c>
      <c r="E55" s="157">
        <v>0</v>
      </c>
      <c r="F55" s="157">
        <v>0</v>
      </c>
      <c r="G55" s="157">
        <v>0</v>
      </c>
      <c r="H55" s="157">
        <v>1.0733889999999999</v>
      </c>
      <c r="I55" s="157">
        <v>0</v>
      </c>
      <c r="J55" s="157">
        <v>0</v>
      </c>
      <c r="K55" s="157">
        <v>0</v>
      </c>
    </row>
    <row r="56" spans="1:11">
      <c r="A56" s="156" t="s">
        <v>137</v>
      </c>
      <c r="B56" s="157">
        <v>0</v>
      </c>
      <c r="C56" s="157">
        <v>1.2229700000000001</v>
      </c>
      <c r="D56" s="157">
        <v>0</v>
      </c>
      <c r="E56" s="157">
        <v>0</v>
      </c>
      <c r="F56" s="157">
        <v>0</v>
      </c>
      <c r="G56" s="157">
        <v>0</v>
      </c>
      <c r="H56" s="157">
        <v>1.262105</v>
      </c>
      <c r="I56" s="157">
        <v>0</v>
      </c>
      <c r="J56" s="157">
        <v>0</v>
      </c>
      <c r="K56" s="157">
        <v>0</v>
      </c>
    </row>
    <row r="57" spans="1:11" ht="25.5">
      <c r="A57" s="156" t="s">
        <v>139</v>
      </c>
      <c r="B57" s="157">
        <v>0</v>
      </c>
      <c r="C57" s="157">
        <v>2.459101</v>
      </c>
      <c r="D57" s="157">
        <v>0</v>
      </c>
      <c r="E57" s="157">
        <v>0</v>
      </c>
      <c r="F57" s="157">
        <v>0</v>
      </c>
      <c r="G57" s="157">
        <v>0</v>
      </c>
      <c r="H57" s="157">
        <v>1.855896</v>
      </c>
      <c r="I57" s="157">
        <v>0</v>
      </c>
      <c r="J57" s="157">
        <v>0</v>
      </c>
      <c r="K57" s="157">
        <v>0</v>
      </c>
    </row>
    <row r="58" spans="1:11" ht="14.1" customHeight="1">
      <c r="A58" s="156" t="s">
        <v>140</v>
      </c>
      <c r="B58" s="157">
        <v>0</v>
      </c>
      <c r="C58" s="157">
        <v>2.019196</v>
      </c>
      <c r="D58" s="157">
        <v>0</v>
      </c>
      <c r="E58" s="157">
        <v>0</v>
      </c>
      <c r="F58" s="157">
        <v>0</v>
      </c>
      <c r="G58" s="157">
        <v>0</v>
      </c>
      <c r="H58" s="157">
        <v>2.019196</v>
      </c>
      <c r="I58" s="157">
        <v>0</v>
      </c>
      <c r="J58" s="157">
        <v>0</v>
      </c>
      <c r="K58" s="157">
        <v>0</v>
      </c>
    </row>
    <row r="59" spans="1:11" ht="14.1" customHeight="1">
      <c r="A59" s="156" t="s">
        <v>131</v>
      </c>
      <c r="B59" s="157">
        <v>0</v>
      </c>
      <c r="C59" s="157">
        <v>2.0643730000000002</v>
      </c>
      <c r="D59" s="157">
        <v>0</v>
      </c>
      <c r="E59" s="157">
        <v>0</v>
      </c>
      <c r="F59" s="157">
        <v>0</v>
      </c>
      <c r="G59" s="157">
        <v>0</v>
      </c>
      <c r="H59" s="157">
        <v>2.4545590000000002</v>
      </c>
      <c r="I59" s="157">
        <v>0</v>
      </c>
      <c r="J59" s="157">
        <v>0</v>
      </c>
      <c r="K59" s="157">
        <v>0</v>
      </c>
    </row>
    <row r="60" spans="1:11" ht="14.1" customHeight="1">
      <c r="A60" s="156" t="s">
        <v>51</v>
      </c>
      <c r="B60" s="157">
        <v>1.0744</v>
      </c>
      <c r="C60" s="157">
        <v>3.8243</v>
      </c>
      <c r="D60" s="157">
        <v>0</v>
      </c>
      <c r="E60" s="157">
        <v>0</v>
      </c>
      <c r="F60" s="157">
        <v>0.82643</v>
      </c>
      <c r="G60" s="157">
        <v>1.24855</v>
      </c>
      <c r="H60" s="157">
        <v>4.4441809999999995</v>
      </c>
      <c r="I60" s="157">
        <v>0</v>
      </c>
      <c r="J60" s="157">
        <v>0</v>
      </c>
      <c r="K60" s="157">
        <v>0</v>
      </c>
    </row>
    <row r="61" spans="1:11" ht="25.5">
      <c r="A61" s="156" t="s">
        <v>180</v>
      </c>
      <c r="B61" s="157">
        <v>0</v>
      </c>
      <c r="C61" s="157">
        <v>0</v>
      </c>
      <c r="D61" s="157">
        <v>0</v>
      </c>
      <c r="E61" s="157">
        <v>3.994332</v>
      </c>
      <c r="F61" s="157">
        <v>0</v>
      </c>
      <c r="G61" s="157">
        <v>0</v>
      </c>
      <c r="H61" s="157">
        <v>0</v>
      </c>
      <c r="I61" s="157">
        <v>0</v>
      </c>
      <c r="J61" s="157">
        <v>3.2341869999999999</v>
      </c>
      <c r="K61" s="157">
        <v>0</v>
      </c>
    </row>
    <row r="62" spans="1:11" ht="14.1" customHeight="1">
      <c r="A62" s="156" t="s">
        <v>135</v>
      </c>
      <c r="B62" s="157">
        <v>7.2125890000000004</v>
      </c>
      <c r="C62" s="157">
        <v>7.7632899999999996</v>
      </c>
      <c r="D62" s="157">
        <v>0</v>
      </c>
      <c r="E62" s="157">
        <v>0</v>
      </c>
      <c r="F62" s="157">
        <v>0</v>
      </c>
      <c r="G62" s="157">
        <v>9.5784079999999996</v>
      </c>
      <c r="H62" s="157">
        <v>6.6086980000000004</v>
      </c>
      <c r="I62" s="157">
        <v>0</v>
      </c>
      <c r="J62" s="157">
        <v>0</v>
      </c>
      <c r="K62" s="157">
        <v>0</v>
      </c>
    </row>
    <row r="63" spans="1:11" ht="14.1" customHeight="1">
      <c r="A63" s="156" t="s">
        <v>4</v>
      </c>
      <c r="B63" s="157">
        <v>4.7676879999999997</v>
      </c>
      <c r="C63" s="157">
        <v>226.91144500000001</v>
      </c>
      <c r="D63" s="157">
        <v>0</v>
      </c>
      <c r="E63" s="157">
        <v>0</v>
      </c>
      <c r="F63" s="157">
        <v>1.517442</v>
      </c>
      <c r="G63" s="157">
        <v>4.8160420000000004</v>
      </c>
      <c r="H63" s="157">
        <v>229.21277800000001</v>
      </c>
      <c r="I63" s="157">
        <v>0</v>
      </c>
      <c r="J63" s="157">
        <v>0</v>
      </c>
      <c r="K63" s="157">
        <v>0</v>
      </c>
    </row>
    <row r="64" spans="1:11" ht="14.1" customHeight="1">
      <c r="A64" s="158" t="s">
        <v>183</v>
      </c>
      <c r="B64" s="115">
        <f t="shared" ref="B64:J64" si="4">SUM(B50:B63)</f>
        <v>13.054677</v>
      </c>
      <c r="C64" s="115">
        <f t="shared" si="4"/>
        <v>247.75739700000003</v>
      </c>
      <c r="D64" s="92">
        <f>SUM(D50:D63)</f>
        <v>0</v>
      </c>
      <c r="E64" s="115">
        <f t="shared" si="4"/>
        <v>4.187964</v>
      </c>
      <c r="F64" s="115">
        <f t="shared" si="4"/>
        <v>2.4418579999999999</v>
      </c>
      <c r="G64" s="115">
        <f t="shared" si="4"/>
        <v>15.643000000000001</v>
      </c>
      <c r="H64" s="115">
        <f t="shared" si="4"/>
        <v>249.35013500000002</v>
      </c>
      <c r="I64" s="92">
        <f>SUM(I50:I63)</f>
        <v>0</v>
      </c>
      <c r="J64" s="115">
        <f t="shared" si="4"/>
        <v>3.4278189999999999</v>
      </c>
      <c r="K64" s="92">
        <f>SUM(K50:K63)</f>
        <v>0</v>
      </c>
    </row>
    <row r="65" spans="1:11" ht="14.1" customHeight="1">
      <c r="A65" s="156" t="s">
        <v>126</v>
      </c>
      <c r="B65" s="157">
        <v>0</v>
      </c>
      <c r="C65" s="157">
        <v>2.869E-3</v>
      </c>
      <c r="D65" s="157">
        <v>0</v>
      </c>
      <c r="E65" s="157">
        <v>0</v>
      </c>
      <c r="F65" s="157">
        <v>0</v>
      </c>
      <c r="G65" s="157">
        <v>0</v>
      </c>
      <c r="H65" s="157">
        <v>2.869E-3</v>
      </c>
      <c r="I65" s="157">
        <v>0</v>
      </c>
      <c r="J65" s="157">
        <v>0</v>
      </c>
      <c r="K65" s="157">
        <v>0</v>
      </c>
    </row>
    <row r="66" spans="1:11" ht="14.1" customHeight="1">
      <c r="A66" s="156" t="s">
        <v>121</v>
      </c>
      <c r="B66" s="157">
        <v>0</v>
      </c>
      <c r="C66" s="157">
        <v>0</v>
      </c>
      <c r="D66" s="157">
        <v>0</v>
      </c>
      <c r="E66" s="157">
        <v>2.7178999999999998E-2</v>
      </c>
      <c r="F66" s="157">
        <v>0</v>
      </c>
      <c r="G66" s="157">
        <v>0</v>
      </c>
      <c r="H66" s="157">
        <v>0</v>
      </c>
      <c r="I66" s="157">
        <v>0</v>
      </c>
      <c r="J66" s="157">
        <v>2.8815E-2</v>
      </c>
      <c r="K66" s="157">
        <v>0</v>
      </c>
    </row>
    <row r="67" spans="1:11" ht="14.1" customHeight="1">
      <c r="A67" s="156" t="s">
        <v>84</v>
      </c>
      <c r="B67" s="157">
        <v>0</v>
      </c>
      <c r="C67" s="157">
        <v>0.76730699999999996</v>
      </c>
      <c r="D67" s="157">
        <v>0</v>
      </c>
      <c r="E67" s="157">
        <v>0</v>
      </c>
      <c r="F67" s="157">
        <v>0</v>
      </c>
      <c r="G67" s="157">
        <v>0</v>
      </c>
      <c r="H67" s="157">
        <v>0.90713100000000002</v>
      </c>
      <c r="I67" s="157">
        <v>0</v>
      </c>
      <c r="J67" s="157">
        <v>0</v>
      </c>
      <c r="K67" s="157">
        <v>0</v>
      </c>
    </row>
    <row r="68" spans="1:11" ht="14.1" customHeight="1">
      <c r="A68" s="156" t="s">
        <v>104</v>
      </c>
      <c r="B68" s="157">
        <v>0</v>
      </c>
      <c r="C68" s="157">
        <v>0</v>
      </c>
      <c r="D68" s="157">
        <v>0.79761599999999999</v>
      </c>
      <c r="E68" s="157">
        <v>1.9380219999999999</v>
      </c>
      <c r="F68" s="157">
        <v>0</v>
      </c>
      <c r="G68" s="157">
        <v>0</v>
      </c>
      <c r="H68" s="157">
        <v>0</v>
      </c>
      <c r="I68" s="157">
        <v>0.79761599999999999</v>
      </c>
      <c r="J68" s="157">
        <v>1.9380219999999999</v>
      </c>
      <c r="K68" s="157">
        <v>0</v>
      </c>
    </row>
    <row r="69" spans="1:11" ht="14.1" customHeight="1">
      <c r="A69" s="156" t="s">
        <v>224</v>
      </c>
      <c r="B69" s="157">
        <v>0</v>
      </c>
      <c r="C69" s="157">
        <v>2.4259499999999998</v>
      </c>
      <c r="D69" s="157">
        <v>0</v>
      </c>
      <c r="E69" s="157">
        <v>0</v>
      </c>
      <c r="F69" s="157">
        <v>7.0199999999999999E-2</v>
      </c>
      <c r="G69" s="157">
        <v>0</v>
      </c>
      <c r="H69" s="157">
        <v>2.4259499999999998</v>
      </c>
      <c r="I69" s="157">
        <v>0</v>
      </c>
      <c r="J69" s="157">
        <v>0</v>
      </c>
      <c r="K69" s="157">
        <v>0</v>
      </c>
    </row>
    <row r="70" spans="1:11" ht="14.1" customHeight="1">
      <c r="A70" s="156" t="s">
        <v>129</v>
      </c>
      <c r="B70" s="157">
        <v>0</v>
      </c>
      <c r="C70" s="157">
        <v>2.2682220000000002</v>
      </c>
      <c r="D70" s="157">
        <v>0</v>
      </c>
      <c r="E70" s="157">
        <v>0.14058799999999999</v>
      </c>
      <c r="F70" s="157">
        <v>0</v>
      </c>
      <c r="G70" s="157">
        <v>0</v>
      </c>
      <c r="H70" s="157">
        <v>2.2682220000000002</v>
      </c>
      <c r="I70" s="157">
        <v>0</v>
      </c>
      <c r="J70" s="157">
        <v>0.14058799999999999</v>
      </c>
      <c r="K70" s="157">
        <v>0</v>
      </c>
    </row>
    <row r="71" spans="1:11" ht="14.1" customHeight="1">
      <c r="A71" s="156" t="s">
        <v>122</v>
      </c>
      <c r="B71" s="157">
        <v>1.965678</v>
      </c>
      <c r="C71" s="157">
        <v>0.19577</v>
      </c>
      <c r="D71" s="157">
        <v>0</v>
      </c>
      <c r="E71" s="157">
        <v>0</v>
      </c>
      <c r="F71" s="157">
        <v>1.6898850000000001</v>
      </c>
      <c r="G71" s="157">
        <v>1.79253</v>
      </c>
      <c r="H71" s="157">
        <v>0.17852500000000002</v>
      </c>
      <c r="I71" s="157">
        <v>0</v>
      </c>
      <c r="J71" s="157">
        <v>0</v>
      </c>
      <c r="K71" s="157">
        <v>0</v>
      </c>
    </row>
    <row r="72" spans="1:11" ht="14.1" customHeight="1">
      <c r="A72" s="156" t="s">
        <v>141</v>
      </c>
      <c r="B72" s="157">
        <v>0</v>
      </c>
      <c r="C72" s="157">
        <v>0</v>
      </c>
      <c r="D72" s="157">
        <v>0</v>
      </c>
      <c r="E72" s="157">
        <v>0</v>
      </c>
      <c r="F72" s="157">
        <v>5.2123900000000001</v>
      </c>
      <c r="G72" s="157">
        <v>0</v>
      </c>
      <c r="H72" s="157">
        <v>0</v>
      </c>
      <c r="I72" s="157">
        <v>0</v>
      </c>
      <c r="J72" s="157">
        <v>0</v>
      </c>
      <c r="K72" s="157">
        <v>0</v>
      </c>
    </row>
    <row r="73" spans="1:11" ht="14.1" customHeight="1">
      <c r="A73" s="156" t="s">
        <v>92</v>
      </c>
      <c r="B73" s="157">
        <v>0</v>
      </c>
      <c r="C73" s="157">
        <v>3.1691280000000002</v>
      </c>
      <c r="D73" s="157">
        <v>0</v>
      </c>
      <c r="E73" s="157">
        <v>0</v>
      </c>
      <c r="F73" s="157">
        <v>0</v>
      </c>
      <c r="G73" s="157">
        <v>0</v>
      </c>
      <c r="H73" s="157">
        <v>3.3311920000000002</v>
      </c>
      <c r="I73" s="157">
        <v>0</v>
      </c>
      <c r="J73" s="157">
        <v>0</v>
      </c>
      <c r="K73" s="157">
        <v>0</v>
      </c>
    </row>
    <row r="74" spans="1:11" ht="14.1" customHeight="1">
      <c r="A74" s="156" t="s">
        <v>123</v>
      </c>
      <c r="B74" s="157">
        <v>0</v>
      </c>
      <c r="C74" s="157">
        <v>0.91391600000000006</v>
      </c>
      <c r="D74" s="157">
        <v>0</v>
      </c>
      <c r="E74" s="157">
        <v>3.2634470000000002</v>
      </c>
      <c r="F74" s="157">
        <v>0</v>
      </c>
      <c r="G74" s="157">
        <v>0</v>
      </c>
      <c r="H74" s="157">
        <v>0.762297</v>
      </c>
      <c r="I74" s="157">
        <v>0</v>
      </c>
      <c r="J74" s="157">
        <v>3.6340250000000003</v>
      </c>
      <c r="K74" s="157">
        <v>0</v>
      </c>
    </row>
    <row r="75" spans="1:11" ht="14.1" customHeight="1">
      <c r="A75" s="156" t="s">
        <v>85</v>
      </c>
      <c r="B75" s="157">
        <v>0</v>
      </c>
      <c r="C75" s="157">
        <v>0.224435</v>
      </c>
      <c r="D75" s="157">
        <v>0</v>
      </c>
      <c r="E75" s="157">
        <v>5.0888960000000001</v>
      </c>
      <c r="F75" s="157">
        <v>0</v>
      </c>
      <c r="G75" s="157">
        <v>0</v>
      </c>
      <c r="H75" s="157">
        <v>0.224435</v>
      </c>
      <c r="I75" s="157">
        <v>0</v>
      </c>
      <c r="J75" s="157">
        <v>5.0888960000000001</v>
      </c>
      <c r="K75" s="157">
        <v>0</v>
      </c>
    </row>
    <row r="76" spans="1:11" ht="14.1" customHeight="1">
      <c r="A76" s="156" t="s">
        <v>56</v>
      </c>
      <c r="B76" s="157">
        <v>0</v>
      </c>
      <c r="C76" s="157">
        <v>3.5152809999999999</v>
      </c>
      <c r="D76" s="157">
        <v>0</v>
      </c>
      <c r="E76" s="157">
        <v>14.031852000000001</v>
      </c>
      <c r="F76" s="157">
        <v>0</v>
      </c>
      <c r="G76" s="157">
        <v>0</v>
      </c>
      <c r="H76" s="157">
        <v>4.6277270000000001</v>
      </c>
      <c r="I76" s="157">
        <v>0</v>
      </c>
      <c r="J76" s="157">
        <v>14.380476</v>
      </c>
      <c r="K76" s="157">
        <v>0</v>
      </c>
    </row>
    <row r="77" spans="1:11" ht="14.1" customHeight="1">
      <c r="A77" s="156" t="s">
        <v>58</v>
      </c>
      <c r="B77" s="157">
        <v>0</v>
      </c>
      <c r="C77" s="157">
        <v>0</v>
      </c>
      <c r="D77" s="157">
        <v>0</v>
      </c>
      <c r="E77" s="157">
        <v>12.811</v>
      </c>
      <c r="F77" s="157">
        <v>0</v>
      </c>
      <c r="G77" s="157">
        <v>0</v>
      </c>
      <c r="H77" s="157">
        <v>0</v>
      </c>
      <c r="I77" s="157">
        <v>0</v>
      </c>
      <c r="J77" s="157">
        <v>12.811999999999999</v>
      </c>
      <c r="K77" s="157">
        <v>0</v>
      </c>
    </row>
    <row r="78" spans="1:11" ht="14.1" customHeight="1">
      <c r="A78" s="156" t="s">
        <v>93</v>
      </c>
      <c r="B78" s="157">
        <v>0</v>
      </c>
      <c r="C78" s="157">
        <v>0</v>
      </c>
      <c r="D78" s="157">
        <v>14.750616000000001</v>
      </c>
      <c r="E78" s="157">
        <v>0</v>
      </c>
      <c r="F78" s="157">
        <v>0</v>
      </c>
      <c r="G78" s="157">
        <v>0</v>
      </c>
      <c r="H78" s="157">
        <v>0</v>
      </c>
      <c r="I78" s="157">
        <v>14.939451999999999</v>
      </c>
      <c r="J78" s="157">
        <v>0</v>
      </c>
      <c r="K78" s="157">
        <v>0</v>
      </c>
    </row>
    <row r="79" spans="1:11" ht="14.1" customHeight="1">
      <c r="A79" s="156" t="s">
        <v>161</v>
      </c>
      <c r="B79" s="157">
        <v>0</v>
      </c>
      <c r="C79" s="157">
        <v>0.64590499999999995</v>
      </c>
      <c r="D79" s="157">
        <v>0</v>
      </c>
      <c r="E79" s="157">
        <v>0</v>
      </c>
      <c r="F79" s="157">
        <v>15.434507999999999</v>
      </c>
      <c r="G79" s="157">
        <v>0</v>
      </c>
      <c r="H79" s="157">
        <v>0.54400000000000004</v>
      </c>
      <c r="I79" s="157">
        <v>0</v>
      </c>
      <c r="J79" s="157">
        <v>0</v>
      </c>
      <c r="K79" s="157">
        <v>15.305876</v>
      </c>
    </row>
    <row r="80" spans="1:11" ht="25.5">
      <c r="A80" s="156" t="s">
        <v>197</v>
      </c>
      <c r="B80" s="157">
        <v>0</v>
      </c>
      <c r="C80" s="157">
        <v>1.2708379999999999</v>
      </c>
      <c r="D80" s="157">
        <v>0</v>
      </c>
      <c r="E80" s="157">
        <v>15.358268000000001</v>
      </c>
      <c r="F80" s="157">
        <v>0</v>
      </c>
      <c r="G80" s="157">
        <v>0</v>
      </c>
      <c r="H80" s="157">
        <v>1.2708379999999999</v>
      </c>
      <c r="I80" s="157">
        <v>0</v>
      </c>
      <c r="J80" s="157">
        <v>16.75</v>
      </c>
      <c r="K80" s="157">
        <v>0</v>
      </c>
    </row>
    <row r="81" spans="1:11" ht="25.5">
      <c r="A81" s="156" t="s">
        <v>196</v>
      </c>
      <c r="B81" s="157">
        <v>0</v>
      </c>
      <c r="C81" s="157">
        <v>21.488123999999999</v>
      </c>
      <c r="D81" s="157">
        <v>1.5164329999999999</v>
      </c>
      <c r="E81" s="157">
        <v>0</v>
      </c>
      <c r="F81" s="157">
        <v>0</v>
      </c>
      <c r="G81" s="157">
        <v>0</v>
      </c>
      <c r="H81" s="157">
        <v>21.488123999999999</v>
      </c>
      <c r="I81" s="157">
        <v>1.5164329999999999</v>
      </c>
      <c r="J81" s="157">
        <v>0</v>
      </c>
      <c r="K81" s="157">
        <v>0</v>
      </c>
    </row>
    <row r="82" spans="1:11" ht="14.1" customHeight="1">
      <c r="A82" s="156" t="s">
        <v>27</v>
      </c>
      <c r="B82" s="157">
        <v>0</v>
      </c>
      <c r="C82" s="157">
        <v>0.62345000000000006</v>
      </c>
      <c r="D82" s="157">
        <v>0</v>
      </c>
      <c r="E82" s="157">
        <v>0</v>
      </c>
      <c r="F82" s="157">
        <v>27.049544000000001</v>
      </c>
      <c r="G82" s="157">
        <v>0</v>
      </c>
      <c r="H82" s="157">
        <v>0.51822199999999996</v>
      </c>
      <c r="I82" s="157">
        <v>0</v>
      </c>
      <c r="J82" s="157">
        <v>0</v>
      </c>
      <c r="K82" s="157">
        <v>25.451760999999998</v>
      </c>
    </row>
    <row r="83" spans="1:11" ht="14.1" customHeight="1">
      <c r="A83" s="156" t="s">
        <v>163</v>
      </c>
      <c r="B83" s="157">
        <v>0.15</v>
      </c>
      <c r="C83" s="157">
        <v>47.109000000000002</v>
      </c>
      <c r="D83" s="157">
        <v>0</v>
      </c>
      <c r="E83" s="157">
        <v>0</v>
      </c>
      <c r="F83" s="157">
        <v>4.9152399999999998</v>
      </c>
      <c r="G83" s="157">
        <v>0.15</v>
      </c>
      <c r="H83" s="157">
        <v>44.648584</v>
      </c>
      <c r="I83" s="157">
        <v>0</v>
      </c>
      <c r="J83" s="157">
        <v>0</v>
      </c>
      <c r="K83" s="157">
        <v>0</v>
      </c>
    </row>
    <row r="84" spans="1:11" ht="14.1" customHeight="1">
      <c r="A84" s="156" t="s">
        <v>125</v>
      </c>
      <c r="B84" s="157">
        <v>62.477162</v>
      </c>
      <c r="C84" s="157">
        <v>10.164361999999999</v>
      </c>
      <c r="D84" s="157">
        <v>0</v>
      </c>
      <c r="E84" s="157">
        <v>12.946725000000001</v>
      </c>
      <c r="F84" s="157">
        <v>6.1944000000000006E-2</v>
      </c>
      <c r="G84" s="157">
        <v>75.768771999999998</v>
      </c>
      <c r="H84" s="157">
        <v>12.326763999999999</v>
      </c>
      <c r="I84" s="157">
        <v>0</v>
      </c>
      <c r="J84" s="157">
        <v>15.701057</v>
      </c>
      <c r="K84" s="157">
        <v>0</v>
      </c>
    </row>
    <row r="85" spans="1:11" ht="14.1" customHeight="1">
      <c r="A85" s="156" t="s">
        <v>195</v>
      </c>
      <c r="B85" s="157">
        <v>0.457341</v>
      </c>
      <c r="C85" s="157">
        <v>0.61048800000000003</v>
      </c>
      <c r="D85" s="157">
        <v>1.3082719999999999</v>
      </c>
      <c r="E85" s="157">
        <v>71.867743000000004</v>
      </c>
      <c r="F85" s="157">
        <v>3.8365830000000001</v>
      </c>
      <c r="G85" s="157">
        <v>0.53305899999999995</v>
      </c>
      <c r="H85" s="157">
        <v>0.78220699999999999</v>
      </c>
      <c r="I85" s="157">
        <v>1.1435470000000001</v>
      </c>
      <c r="J85" s="157">
        <v>76.539145999999988</v>
      </c>
      <c r="K85" s="157">
        <v>4.750292</v>
      </c>
    </row>
    <row r="86" spans="1:11" ht="14.1" customHeight="1">
      <c r="A86" s="156" t="s">
        <v>32</v>
      </c>
      <c r="B86" s="157">
        <v>3.6023000000000001</v>
      </c>
      <c r="C86" s="157">
        <v>101.18469999999999</v>
      </c>
      <c r="D86" s="157">
        <v>0</v>
      </c>
      <c r="E86" s="157">
        <v>5.2448800000000002</v>
      </c>
      <c r="F86" s="157">
        <v>2.3128000000000002</v>
      </c>
      <c r="G86" s="157">
        <v>4.1373999999999995</v>
      </c>
      <c r="H86" s="157">
        <v>97.186288000000005</v>
      </c>
      <c r="I86" s="157">
        <v>0</v>
      </c>
      <c r="J86" s="157">
        <v>4.244637</v>
      </c>
      <c r="K86" s="157">
        <v>2.6938010000000001</v>
      </c>
    </row>
    <row r="87" spans="1:11" ht="14.1" customHeight="1">
      <c r="A87" s="156" t="s">
        <v>7</v>
      </c>
      <c r="B87" s="157">
        <v>6.0780000000000003</v>
      </c>
      <c r="C87" s="157">
        <v>85.171804999999992</v>
      </c>
      <c r="D87" s="157">
        <v>683.93205</v>
      </c>
      <c r="E87" s="157">
        <v>0</v>
      </c>
      <c r="F87" s="157">
        <v>3.2124540000000001</v>
      </c>
      <c r="G87" s="157">
        <v>6.5548590000000004</v>
      </c>
      <c r="H87" s="157">
        <v>91.854096999999996</v>
      </c>
      <c r="I87" s="157">
        <v>737.59104400000001</v>
      </c>
      <c r="J87" s="157">
        <v>0</v>
      </c>
      <c r="K87" s="157">
        <v>0</v>
      </c>
    </row>
    <row r="88" spans="1:11" ht="14.1" customHeight="1">
      <c r="A88" s="156" t="s">
        <v>6</v>
      </c>
      <c r="B88" s="157">
        <v>60.64</v>
      </c>
      <c r="C88" s="157">
        <v>931.005</v>
      </c>
      <c r="D88" s="157">
        <v>0</v>
      </c>
      <c r="E88" s="157">
        <v>42.920999999999999</v>
      </c>
      <c r="F88" s="157">
        <v>51.325074999999998</v>
      </c>
      <c r="G88" s="157">
        <v>60.340521000000003</v>
      </c>
      <c r="H88" s="157">
        <v>977.51652899999999</v>
      </c>
      <c r="I88" s="157">
        <v>0</v>
      </c>
      <c r="J88" s="157">
        <v>45.29</v>
      </c>
      <c r="K88" s="157">
        <v>0</v>
      </c>
    </row>
    <row r="89" spans="1:11" ht="25.5">
      <c r="A89" s="156" t="s">
        <v>162</v>
      </c>
      <c r="B89" s="157">
        <v>545.03764000000001</v>
      </c>
      <c r="C89" s="161">
        <v>3817.0324849999997</v>
      </c>
      <c r="D89" s="157">
        <v>0</v>
      </c>
      <c r="E89" s="157">
        <v>0</v>
      </c>
      <c r="F89" s="157">
        <v>492.09785299999999</v>
      </c>
      <c r="G89" s="157">
        <v>518.99771099999998</v>
      </c>
      <c r="H89" s="161">
        <v>3883.5035109999999</v>
      </c>
      <c r="I89" s="157">
        <v>0</v>
      </c>
      <c r="J89" s="157">
        <v>0</v>
      </c>
      <c r="K89" s="157">
        <v>0</v>
      </c>
    </row>
    <row r="90" spans="1:11">
      <c r="A90" s="158" t="s">
        <v>184</v>
      </c>
      <c r="B90" s="92">
        <f>SUM(B65:B89)</f>
        <v>680.40812099999994</v>
      </c>
      <c r="C90" s="92">
        <f t="shared" ref="C90:F90" si="5">SUM(C65:C89)</f>
        <v>5029.7890349999998</v>
      </c>
      <c r="D90" s="92">
        <f t="shared" si="5"/>
        <v>702.30498699999998</v>
      </c>
      <c r="E90" s="92">
        <f t="shared" si="5"/>
        <v>185.6396</v>
      </c>
      <c r="F90" s="92">
        <f t="shared" si="5"/>
        <v>607.21847600000001</v>
      </c>
      <c r="G90" s="92">
        <f t="shared" ref="G90:K90" si="6">SUM(G65:G89)</f>
        <v>668.27485200000001</v>
      </c>
      <c r="H90" s="92">
        <f t="shared" si="6"/>
        <v>5146.3675119999998</v>
      </c>
      <c r="I90" s="92">
        <f t="shared" si="6"/>
        <v>755.98809200000005</v>
      </c>
      <c r="J90" s="92">
        <f t="shared" si="6"/>
        <v>196.54766199999997</v>
      </c>
      <c r="K90" s="92">
        <f t="shared" si="6"/>
        <v>48.201729999999998</v>
      </c>
    </row>
    <row r="91" spans="1:11">
      <c r="A91" s="158" t="s">
        <v>216</v>
      </c>
      <c r="B91" s="92">
        <f t="shared" ref="B91:F91" si="7">B90+B64+B48+B45+B16+B9</f>
        <v>1082.6367829999999</v>
      </c>
      <c r="C91" s="92">
        <f t="shared" si="7"/>
        <v>6028.4107250000006</v>
      </c>
      <c r="D91" s="92">
        <f t="shared" si="7"/>
        <v>982.90119800000002</v>
      </c>
      <c r="E91" s="92">
        <f t="shared" si="7"/>
        <v>628.06410100000005</v>
      </c>
      <c r="F91" s="92">
        <f t="shared" si="7"/>
        <v>722.68957</v>
      </c>
      <c r="G91" s="92">
        <f t="shared" ref="G91:J91" si="8">G90+G64+G48+G45+G16+G9</f>
        <v>1043.737486</v>
      </c>
      <c r="H91" s="92">
        <f t="shared" si="8"/>
        <v>6175.0763139999999</v>
      </c>
      <c r="I91" s="92">
        <f t="shared" si="8"/>
        <v>996.3866210000001</v>
      </c>
      <c r="J91" s="92">
        <f t="shared" si="8"/>
        <v>605.41839900000014</v>
      </c>
      <c r="K91" s="92">
        <f>K90+K64+K48+K45+K16+K9</f>
        <v>104.890986</v>
      </c>
    </row>
    <row r="92" spans="1:11" ht="13.5" customHeight="1" thickBot="1">
      <c r="A92" s="254" t="s">
        <v>276</v>
      </c>
      <c r="B92" s="255"/>
      <c r="C92" s="255"/>
      <c r="D92" s="255"/>
      <c r="E92" s="255"/>
      <c r="F92" s="255"/>
      <c r="G92" s="255"/>
      <c r="H92" s="255"/>
      <c r="I92" s="255"/>
      <c r="J92" s="255"/>
      <c r="K92" s="256"/>
    </row>
  </sheetData>
  <sortState ref="A10:K15">
    <sortCondition ref="A10:A15"/>
  </sortState>
  <mergeCells count="6">
    <mergeCell ref="A3:A4"/>
    <mergeCell ref="B3:F3"/>
    <mergeCell ref="G3:K3"/>
    <mergeCell ref="A1:K1"/>
    <mergeCell ref="A2:K2"/>
    <mergeCell ref="A92:K92"/>
  </mergeCells>
  <printOptions horizontalCentered="1"/>
  <pageMargins left="0.27559055118110237" right="0.27559055118110237" top="0.59055118110236227" bottom="0.59055118110236227" header="0.19685039370078741" footer="0.23622047244094491"/>
  <pageSetup paperSize="9" orientation="portrait" r:id="rId1"/>
  <rowBreaks count="1" manualBreakCount="1">
    <brk id="4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K129"/>
  <sheetViews>
    <sheetView zoomScaleNormal="100" zoomScaleSheetLayoutView="100" workbookViewId="0">
      <selection activeCell="M19" sqref="M19"/>
    </sheetView>
  </sheetViews>
  <sheetFormatPr defaultRowHeight="12.75"/>
  <cols>
    <col min="1" max="1" width="15.85546875" style="54" customWidth="1"/>
    <col min="2" max="2" width="6.5703125" style="57" bestFit="1" customWidth="1"/>
    <col min="3" max="3" width="9.5703125" style="57" customWidth="1"/>
    <col min="4" max="4" width="8" style="57" customWidth="1"/>
    <col min="5" max="5" width="6.28515625" style="57" bestFit="1" customWidth="1"/>
    <col min="6" max="6" width="8" style="57" customWidth="1"/>
    <col min="7" max="7" width="6.5703125" style="57" bestFit="1" customWidth="1"/>
    <col min="8" max="8" width="9.5703125" style="57" customWidth="1"/>
    <col min="9" max="9" width="8" style="57" customWidth="1"/>
    <col min="10" max="10" width="6.28515625" style="57" bestFit="1" customWidth="1"/>
    <col min="11" max="11" width="8.28515625" style="57" bestFit="1" customWidth="1"/>
    <col min="12" max="16384" width="9.140625" style="54"/>
  </cols>
  <sheetData>
    <row r="1" spans="1:11" ht="16.5">
      <c r="A1" s="237" t="s">
        <v>269</v>
      </c>
      <c r="B1" s="238"/>
      <c r="C1" s="238"/>
      <c r="D1" s="238"/>
      <c r="E1" s="238"/>
      <c r="F1" s="238"/>
      <c r="G1" s="238"/>
      <c r="H1" s="238"/>
      <c r="I1" s="238"/>
      <c r="J1" s="238"/>
      <c r="K1" s="239"/>
    </row>
    <row r="2" spans="1:11">
      <c r="A2" s="240" t="s">
        <v>190</v>
      </c>
      <c r="B2" s="241"/>
      <c r="C2" s="241"/>
      <c r="D2" s="241"/>
      <c r="E2" s="241"/>
      <c r="F2" s="241"/>
      <c r="G2" s="241"/>
      <c r="H2" s="241"/>
      <c r="I2" s="241"/>
      <c r="J2" s="241"/>
      <c r="K2" s="242"/>
    </row>
    <row r="3" spans="1:11" s="52" customFormat="1" ht="17.25" customHeight="1">
      <c r="A3" s="162" t="s">
        <v>1</v>
      </c>
      <c r="B3" s="229">
        <v>2023</v>
      </c>
      <c r="C3" s="229"/>
      <c r="D3" s="229"/>
      <c r="E3" s="229"/>
      <c r="F3" s="229"/>
      <c r="G3" s="230" t="s">
        <v>268</v>
      </c>
      <c r="H3" s="230"/>
      <c r="I3" s="230"/>
      <c r="J3" s="230"/>
      <c r="K3" s="230"/>
    </row>
    <row r="4" spans="1:11" s="52" customFormat="1" ht="57" customHeight="1">
      <c r="A4" s="162"/>
      <c r="B4" s="100" t="s">
        <v>2</v>
      </c>
      <c r="C4" s="100" t="s">
        <v>217</v>
      </c>
      <c r="D4" s="100" t="s">
        <v>218</v>
      </c>
      <c r="E4" s="100" t="s">
        <v>199</v>
      </c>
      <c r="F4" s="100" t="s">
        <v>219</v>
      </c>
      <c r="G4" s="100" t="s">
        <v>2</v>
      </c>
      <c r="H4" s="100" t="s">
        <v>217</v>
      </c>
      <c r="I4" s="100" t="s">
        <v>218</v>
      </c>
      <c r="J4" s="100" t="s">
        <v>199</v>
      </c>
      <c r="K4" s="100" t="s">
        <v>219</v>
      </c>
    </row>
    <row r="5" spans="1:11" s="52" customFormat="1" ht="18" customHeight="1">
      <c r="A5" s="154" t="s">
        <v>9</v>
      </c>
      <c r="B5" s="91" t="s">
        <v>10</v>
      </c>
      <c r="C5" s="91" t="s">
        <v>11</v>
      </c>
      <c r="D5" s="91" t="s">
        <v>12</v>
      </c>
      <c r="E5" s="91" t="s">
        <v>13</v>
      </c>
      <c r="F5" s="91" t="s">
        <v>14</v>
      </c>
      <c r="G5" s="91" t="s">
        <v>15</v>
      </c>
      <c r="H5" s="91" t="s">
        <v>21</v>
      </c>
      <c r="I5" s="91" t="s">
        <v>16</v>
      </c>
      <c r="J5" s="91" t="s">
        <v>17</v>
      </c>
      <c r="K5" s="155" t="s">
        <v>18</v>
      </c>
    </row>
    <row r="6" spans="1:11" s="52" customFormat="1" ht="14.45" customHeight="1">
      <c r="A6" s="156" t="s">
        <v>205</v>
      </c>
      <c r="B6" s="157">
        <v>0</v>
      </c>
      <c r="C6" s="157">
        <v>0</v>
      </c>
      <c r="D6" s="157">
        <v>0</v>
      </c>
      <c r="E6" s="157">
        <v>0</v>
      </c>
      <c r="F6" s="157">
        <v>3.39E-4</v>
      </c>
      <c r="G6" s="157">
        <v>0</v>
      </c>
      <c r="H6" s="157">
        <v>0</v>
      </c>
      <c r="I6" s="157">
        <v>0</v>
      </c>
      <c r="J6" s="157">
        <v>0</v>
      </c>
      <c r="K6" s="157">
        <v>0</v>
      </c>
    </row>
    <row r="7" spans="1:11" s="52" customFormat="1" ht="14.45" customHeight="1">
      <c r="A7" s="156" t="s">
        <v>203</v>
      </c>
      <c r="B7" s="157">
        <v>0</v>
      </c>
      <c r="C7" s="157">
        <v>2.3999999999999998E-4</v>
      </c>
      <c r="D7" s="157">
        <v>0</v>
      </c>
      <c r="E7" s="157">
        <v>0</v>
      </c>
      <c r="F7" s="157">
        <v>1.2459999999999999E-3</v>
      </c>
      <c r="G7" s="157">
        <v>0</v>
      </c>
      <c r="H7" s="157">
        <v>2.3999999999999998E-4</v>
      </c>
      <c r="I7" s="157">
        <v>0</v>
      </c>
      <c r="J7" s="157">
        <v>0</v>
      </c>
      <c r="K7" s="157">
        <v>0</v>
      </c>
    </row>
    <row r="8" spans="1:11" s="52" customFormat="1" ht="14.45" customHeight="1">
      <c r="A8" s="156" t="s">
        <v>202</v>
      </c>
      <c r="B8" s="157">
        <v>0</v>
      </c>
      <c r="C8" s="157">
        <v>2.7800000000000004E-4</v>
      </c>
      <c r="D8" s="157">
        <v>0</v>
      </c>
      <c r="E8" s="157">
        <v>0</v>
      </c>
      <c r="F8" s="157">
        <v>0</v>
      </c>
      <c r="G8" s="157">
        <v>0</v>
      </c>
      <c r="H8" s="157">
        <v>2.7800000000000004E-4</v>
      </c>
      <c r="I8" s="157">
        <v>0</v>
      </c>
      <c r="J8" s="157">
        <v>0</v>
      </c>
      <c r="K8" s="157">
        <v>0</v>
      </c>
    </row>
    <row r="9" spans="1:11" s="52" customFormat="1" ht="14.45" customHeight="1">
      <c r="A9" s="156" t="s">
        <v>207</v>
      </c>
      <c r="B9" s="157"/>
      <c r="C9" s="157"/>
      <c r="D9" s="157"/>
      <c r="E9" s="157"/>
      <c r="F9" s="157"/>
      <c r="G9" s="157">
        <v>0</v>
      </c>
      <c r="H9" s="157">
        <v>3.7999999999999999E-2</v>
      </c>
      <c r="I9" s="157">
        <v>0</v>
      </c>
      <c r="J9" s="157">
        <v>0</v>
      </c>
      <c r="K9" s="157">
        <v>0</v>
      </c>
    </row>
    <row r="10" spans="1:11" s="52" customFormat="1" ht="14.45" customHeight="1">
      <c r="A10" s="156" t="s">
        <v>206</v>
      </c>
      <c r="B10" s="157">
        <v>0</v>
      </c>
      <c r="C10" s="157">
        <v>1.344805</v>
      </c>
      <c r="D10" s="157">
        <v>0</v>
      </c>
      <c r="E10" s="157">
        <v>0</v>
      </c>
      <c r="F10" s="157">
        <v>0</v>
      </c>
      <c r="G10" s="157">
        <v>0</v>
      </c>
      <c r="H10" s="157">
        <v>1.4589129999999999</v>
      </c>
      <c r="I10" s="157">
        <v>0</v>
      </c>
      <c r="J10" s="157">
        <v>0</v>
      </c>
      <c r="K10" s="157">
        <v>0</v>
      </c>
    </row>
    <row r="11" spans="1:11" s="52" customFormat="1" ht="14.45" customHeight="1">
      <c r="A11" s="156" t="s">
        <v>270</v>
      </c>
      <c r="B11" s="157">
        <v>0</v>
      </c>
      <c r="C11" s="157">
        <v>2.9109000000000003E-2</v>
      </c>
      <c r="D11" s="157">
        <v>0</v>
      </c>
      <c r="E11" s="157">
        <v>0</v>
      </c>
      <c r="F11" s="157">
        <v>0</v>
      </c>
      <c r="G11" s="157">
        <v>0</v>
      </c>
      <c r="H11" s="157">
        <v>3.1640000000000001E-2</v>
      </c>
      <c r="I11" s="157">
        <v>0</v>
      </c>
      <c r="J11" s="157">
        <v>0</v>
      </c>
      <c r="K11" s="157">
        <v>0</v>
      </c>
    </row>
    <row r="12" spans="1:11" s="52" customFormat="1" ht="14.45" customHeight="1">
      <c r="A12" s="156" t="s">
        <v>208</v>
      </c>
      <c r="B12" s="157">
        <v>0</v>
      </c>
      <c r="C12" s="157">
        <v>0.73728399999999994</v>
      </c>
      <c r="D12" s="157">
        <v>0</v>
      </c>
      <c r="E12" s="157">
        <v>0</v>
      </c>
      <c r="F12" s="157">
        <v>0</v>
      </c>
      <c r="G12" s="157">
        <v>0</v>
      </c>
      <c r="H12" s="157">
        <v>0.73728399999999994</v>
      </c>
      <c r="I12" s="157">
        <v>0</v>
      </c>
      <c r="J12" s="157">
        <v>0</v>
      </c>
      <c r="K12" s="157">
        <v>0</v>
      </c>
    </row>
    <row r="13" spans="1:11" s="52" customFormat="1" ht="14.45" customHeight="1">
      <c r="A13" s="156" t="s">
        <v>204</v>
      </c>
      <c r="B13" s="157">
        <v>0</v>
      </c>
      <c r="C13" s="157">
        <v>2.9749599999999998</v>
      </c>
      <c r="D13" s="157">
        <v>0</v>
      </c>
      <c r="E13" s="157">
        <v>0</v>
      </c>
      <c r="F13" s="157">
        <v>0</v>
      </c>
      <c r="G13" s="157">
        <v>0</v>
      </c>
      <c r="H13" s="157">
        <v>3.231744</v>
      </c>
      <c r="I13" s="157">
        <v>0</v>
      </c>
      <c r="J13" s="157">
        <v>0</v>
      </c>
      <c r="K13" s="157">
        <v>0</v>
      </c>
    </row>
    <row r="14" spans="1:11" s="52" customFormat="1" ht="14.45" customHeight="1">
      <c r="A14" s="156" t="s">
        <v>158</v>
      </c>
      <c r="B14" s="157">
        <v>0.64621699999999993</v>
      </c>
      <c r="C14" s="157">
        <v>1.7956129999999999</v>
      </c>
      <c r="D14" s="157">
        <v>1.1381289999999999</v>
      </c>
      <c r="E14" s="157">
        <v>5.7964000000000002E-2</v>
      </c>
      <c r="F14" s="157">
        <v>0.186778</v>
      </c>
      <c r="G14" s="157">
        <v>0.64440200000000003</v>
      </c>
      <c r="H14" s="157">
        <v>0.70071299999999992</v>
      </c>
      <c r="I14" s="157">
        <v>0.44413900000000001</v>
      </c>
      <c r="J14" s="157">
        <v>6.3E-2</v>
      </c>
      <c r="K14" s="157">
        <v>0.11605599999999999</v>
      </c>
    </row>
    <row r="15" spans="1:11" s="52" customFormat="1" ht="14.45" customHeight="1">
      <c r="A15" s="156" t="s">
        <v>26</v>
      </c>
      <c r="B15" s="157">
        <v>3.4616570000000002</v>
      </c>
      <c r="C15" s="157">
        <v>2.4706840000000003</v>
      </c>
      <c r="D15" s="157">
        <v>8.7529999999999997E-2</v>
      </c>
      <c r="E15" s="157">
        <v>4.3570000000000006E-3</v>
      </c>
      <c r="F15" s="157">
        <v>1.0225309999999999</v>
      </c>
      <c r="G15" s="157">
        <v>2.6469260000000001</v>
      </c>
      <c r="H15" s="157">
        <v>2.0797099999999999</v>
      </c>
      <c r="I15" s="157">
        <v>0.64817600000000009</v>
      </c>
      <c r="J15" s="157">
        <v>2.0470000000000002E-3</v>
      </c>
      <c r="K15" s="157">
        <v>1.235673</v>
      </c>
    </row>
    <row r="16" spans="1:11" s="52" customFormat="1" ht="14.45" customHeight="1">
      <c r="A16" s="156" t="s">
        <v>38</v>
      </c>
      <c r="B16" s="157">
        <v>0.66300000000000003</v>
      </c>
      <c r="C16" s="157">
        <v>9.5537549999999989</v>
      </c>
      <c r="D16" s="157">
        <v>0</v>
      </c>
      <c r="E16" s="157">
        <v>4.0000000000000001E-3</v>
      </c>
      <c r="F16" s="157">
        <v>0.71699999999999997</v>
      </c>
      <c r="G16" s="157">
        <v>4.9000000000000002E-2</v>
      </c>
      <c r="H16" s="157">
        <v>8.7862029999999987</v>
      </c>
      <c r="I16" s="157">
        <v>0</v>
      </c>
      <c r="J16" s="157">
        <v>4.0000000000000001E-3</v>
      </c>
      <c r="K16" s="157">
        <v>0.687554</v>
      </c>
    </row>
    <row r="17" spans="1:11" s="52" customFormat="1" ht="14.45" customHeight="1">
      <c r="A17" s="158" t="s">
        <v>178</v>
      </c>
      <c r="B17" s="115">
        <f t="shared" ref="B17:K17" si="0">SUM(B6:B16)</f>
        <v>4.7708740000000001</v>
      </c>
      <c r="C17" s="115">
        <f t="shared" si="0"/>
        <v>18.906728000000001</v>
      </c>
      <c r="D17" s="115">
        <f t="shared" si="0"/>
        <v>1.2256589999999998</v>
      </c>
      <c r="E17" s="115">
        <f t="shared" si="0"/>
        <v>6.6321000000000005E-2</v>
      </c>
      <c r="F17" s="115">
        <f t="shared" si="0"/>
        <v>1.9278939999999998</v>
      </c>
      <c r="G17" s="115">
        <f t="shared" si="0"/>
        <v>3.340328</v>
      </c>
      <c r="H17" s="115">
        <f t="shared" si="0"/>
        <v>17.064724999999999</v>
      </c>
      <c r="I17" s="115">
        <f t="shared" si="0"/>
        <v>1.0923150000000001</v>
      </c>
      <c r="J17" s="115">
        <f t="shared" si="0"/>
        <v>6.9046999999999997E-2</v>
      </c>
      <c r="K17" s="115">
        <f t="shared" si="0"/>
        <v>2.0392830000000002</v>
      </c>
    </row>
    <row r="18" spans="1:11" s="52" customFormat="1" ht="25.5">
      <c r="A18" s="156" t="s">
        <v>212</v>
      </c>
      <c r="B18" s="157">
        <v>0</v>
      </c>
      <c r="C18" s="157">
        <v>5.0000000000000004E-6</v>
      </c>
      <c r="D18" s="157">
        <v>0</v>
      </c>
      <c r="E18" s="157">
        <v>0</v>
      </c>
      <c r="F18" s="157">
        <v>4.6999999999999997E-5</v>
      </c>
      <c r="G18" s="157">
        <v>0</v>
      </c>
      <c r="H18" s="157">
        <v>5.0000000000000004E-6</v>
      </c>
      <c r="I18" s="157">
        <v>0</v>
      </c>
      <c r="J18" s="157">
        <v>0</v>
      </c>
      <c r="K18" s="157">
        <v>0</v>
      </c>
    </row>
    <row r="19" spans="1:11" s="52" customFormat="1" ht="14.45" customHeight="1">
      <c r="A19" s="156" t="s">
        <v>30</v>
      </c>
      <c r="B19" s="157">
        <v>2.265E-2</v>
      </c>
      <c r="C19" s="157">
        <v>3.0041000000000002E-2</v>
      </c>
      <c r="D19" s="157">
        <v>0</v>
      </c>
      <c r="E19" s="157">
        <v>0</v>
      </c>
      <c r="F19" s="157">
        <v>2.2800000000000001E-2</v>
      </c>
      <c r="G19" s="157">
        <v>0</v>
      </c>
      <c r="H19" s="157">
        <v>9.5599999999999993E-4</v>
      </c>
      <c r="I19" s="157">
        <v>0</v>
      </c>
      <c r="J19" s="157">
        <v>0</v>
      </c>
      <c r="K19" s="157">
        <v>0</v>
      </c>
    </row>
    <row r="20" spans="1:11" s="52" customFormat="1" ht="14.45" customHeight="1">
      <c r="A20" s="156" t="s">
        <v>209</v>
      </c>
      <c r="B20" s="157">
        <v>0</v>
      </c>
      <c r="C20" s="157">
        <v>5.0000000000000001E-4</v>
      </c>
      <c r="D20" s="157">
        <v>0</v>
      </c>
      <c r="E20" s="157">
        <v>0</v>
      </c>
      <c r="F20" s="157">
        <v>0</v>
      </c>
      <c r="G20" s="157">
        <v>0</v>
      </c>
      <c r="H20" s="157">
        <v>5.1900000000000004E-4</v>
      </c>
      <c r="I20" s="157">
        <v>0</v>
      </c>
      <c r="J20" s="157">
        <v>0</v>
      </c>
      <c r="K20" s="157">
        <v>0</v>
      </c>
    </row>
    <row r="21" spans="1:11" s="52" customFormat="1" ht="14.45" customHeight="1">
      <c r="A21" s="156" t="s">
        <v>210</v>
      </c>
      <c r="B21" s="157">
        <v>0</v>
      </c>
      <c r="C21" s="157">
        <v>2.5960000000000002E-3</v>
      </c>
      <c r="D21" s="157">
        <v>0</v>
      </c>
      <c r="E21" s="157">
        <v>0</v>
      </c>
      <c r="F21" s="157">
        <v>1.4799999999999999E-4</v>
      </c>
      <c r="G21" s="157">
        <v>0</v>
      </c>
      <c r="H21" s="157">
        <v>5.4999999999999997E-3</v>
      </c>
      <c r="I21" s="157">
        <v>0</v>
      </c>
      <c r="J21" s="157">
        <v>0</v>
      </c>
      <c r="K21" s="157">
        <v>0</v>
      </c>
    </row>
    <row r="22" spans="1:11" s="52" customFormat="1" ht="25.5">
      <c r="A22" s="156" t="s">
        <v>179</v>
      </c>
      <c r="B22" s="157">
        <v>0</v>
      </c>
      <c r="C22" s="157">
        <v>8.9169999999999996E-3</v>
      </c>
      <c r="D22" s="157">
        <v>0</v>
      </c>
      <c r="E22" s="157">
        <v>0</v>
      </c>
      <c r="F22" s="157">
        <v>0</v>
      </c>
      <c r="G22" s="157">
        <v>0</v>
      </c>
      <c r="H22" s="157">
        <v>1.7833999999999999E-2</v>
      </c>
      <c r="I22" s="157">
        <v>0</v>
      </c>
      <c r="J22" s="157">
        <v>0</v>
      </c>
      <c r="K22" s="157">
        <v>0</v>
      </c>
    </row>
    <row r="23" spans="1:11" s="52" customFormat="1" ht="14.45" customHeight="1">
      <c r="A23" s="156" t="s">
        <v>66</v>
      </c>
      <c r="B23" s="157">
        <v>0</v>
      </c>
      <c r="C23" s="157">
        <v>0.43087999999999999</v>
      </c>
      <c r="D23" s="157">
        <v>0</v>
      </c>
      <c r="E23" s="157">
        <v>0</v>
      </c>
      <c r="F23" s="157">
        <v>0</v>
      </c>
      <c r="G23" s="157">
        <v>0</v>
      </c>
      <c r="H23" s="157">
        <v>0.30450900000000003</v>
      </c>
      <c r="I23" s="157">
        <v>0</v>
      </c>
      <c r="J23" s="157">
        <v>0</v>
      </c>
      <c r="K23" s="157">
        <v>0</v>
      </c>
    </row>
    <row r="24" spans="1:11" s="52" customFormat="1" ht="14.45" customHeight="1">
      <c r="A24" s="156" t="s">
        <v>64</v>
      </c>
      <c r="B24" s="157">
        <v>1.07805</v>
      </c>
      <c r="C24" s="157">
        <v>0.233262</v>
      </c>
      <c r="D24" s="157">
        <v>0</v>
      </c>
      <c r="E24" s="157">
        <v>0</v>
      </c>
      <c r="F24" s="157">
        <v>0</v>
      </c>
      <c r="G24" s="157">
        <v>0.841777</v>
      </c>
      <c r="H24" s="157">
        <v>0.15490899999999999</v>
      </c>
      <c r="I24" s="157">
        <v>0</v>
      </c>
      <c r="J24" s="157">
        <v>0</v>
      </c>
      <c r="K24" s="157">
        <v>0</v>
      </c>
    </row>
    <row r="25" spans="1:11" s="52" customFormat="1" ht="14.45" customHeight="1">
      <c r="A25" s="156" t="s">
        <v>65</v>
      </c>
      <c r="B25" s="157">
        <v>0.36355599999999999</v>
      </c>
      <c r="C25" s="157">
        <v>5.1520079999999995</v>
      </c>
      <c r="D25" s="157">
        <v>1.01E-4</v>
      </c>
      <c r="E25" s="157">
        <v>0</v>
      </c>
      <c r="F25" s="157">
        <v>4.6800000000000005E-4</v>
      </c>
      <c r="G25" s="157">
        <v>0.28097300000000003</v>
      </c>
      <c r="H25" s="157">
        <v>5.0827209999999994</v>
      </c>
      <c r="I25" s="157">
        <v>2.5000000000000001E-5</v>
      </c>
      <c r="J25" s="157">
        <v>0</v>
      </c>
      <c r="K25" s="157">
        <v>0</v>
      </c>
    </row>
    <row r="26" spans="1:11" s="52" customFormat="1" ht="14.45" customHeight="1">
      <c r="A26" s="156" t="s">
        <v>28</v>
      </c>
      <c r="B26" s="157">
        <v>9.5186519999999994</v>
      </c>
      <c r="C26" s="157">
        <v>4.9740000000000002</v>
      </c>
      <c r="D26" s="157">
        <v>9.1999999999999998E-2</v>
      </c>
      <c r="E26" s="157">
        <v>0</v>
      </c>
      <c r="F26" s="157">
        <v>2.2631709999999998</v>
      </c>
      <c r="G26" s="157">
        <v>10.040509999999999</v>
      </c>
      <c r="H26" s="157">
        <v>7.8070000000000004</v>
      </c>
      <c r="I26" s="157">
        <v>9.1999999999999998E-2</v>
      </c>
      <c r="J26" s="157">
        <v>0</v>
      </c>
      <c r="K26" s="157">
        <v>1.7394529999999999</v>
      </c>
    </row>
    <row r="27" spans="1:11" s="52" customFormat="1" ht="14.45" customHeight="1">
      <c r="A27" s="158" t="s">
        <v>159</v>
      </c>
      <c r="B27" s="115">
        <f t="shared" ref="B27:K27" si="1">SUM(B18:B26)</f>
        <v>10.982908</v>
      </c>
      <c r="C27" s="115">
        <f t="shared" si="1"/>
        <v>10.832208999999999</v>
      </c>
      <c r="D27" s="115">
        <f t="shared" si="1"/>
        <v>9.2101000000000002E-2</v>
      </c>
      <c r="E27" s="92">
        <f t="shared" si="1"/>
        <v>0</v>
      </c>
      <c r="F27" s="115">
        <f t="shared" si="1"/>
        <v>2.2866339999999998</v>
      </c>
      <c r="G27" s="115">
        <f t="shared" si="1"/>
        <v>11.163259999999999</v>
      </c>
      <c r="H27" s="115">
        <f t="shared" si="1"/>
        <v>13.373953</v>
      </c>
      <c r="I27" s="115">
        <f t="shared" si="1"/>
        <v>9.2024999999999996E-2</v>
      </c>
      <c r="J27" s="92">
        <f>SUM(J18:J26)</f>
        <v>0</v>
      </c>
      <c r="K27" s="115">
        <f t="shared" si="1"/>
        <v>1.7394529999999999</v>
      </c>
    </row>
    <row r="28" spans="1:11" s="52" customFormat="1" ht="14.45" customHeight="1">
      <c r="A28" s="156" t="s">
        <v>101</v>
      </c>
      <c r="B28" s="157">
        <v>0</v>
      </c>
      <c r="C28" s="157">
        <v>5.0800000000000003E-3</v>
      </c>
      <c r="D28" s="157">
        <v>0</v>
      </c>
      <c r="E28" s="157">
        <v>0</v>
      </c>
      <c r="F28" s="157">
        <v>0</v>
      </c>
      <c r="G28" s="157">
        <v>0</v>
      </c>
      <c r="H28" s="157">
        <v>3.2360000000000002E-3</v>
      </c>
      <c r="I28" s="157">
        <v>0</v>
      </c>
      <c r="J28" s="157">
        <v>0</v>
      </c>
      <c r="K28" s="157">
        <v>2.4000000000000001E-5</v>
      </c>
    </row>
    <row r="29" spans="1:11" s="52" customFormat="1" ht="14.45" customHeight="1">
      <c r="A29" s="156" t="s">
        <v>74</v>
      </c>
      <c r="B29" s="157">
        <v>0</v>
      </c>
      <c r="C29" s="157">
        <v>1.609E-3</v>
      </c>
      <c r="D29" s="157">
        <v>0</v>
      </c>
      <c r="E29" s="157">
        <v>0</v>
      </c>
      <c r="F29" s="157">
        <v>4.2590000000000006E-3</v>
      </c>
      <c r="G29" s="157">
        <v>0</v>
      </c>
      <c r="H29" s="157">
        <v>2.2949999999999997E-3</v>
      </c>
      <c r="I29" s="157">
        <v>0</v>
      </c>
      <c r="J29" s="157">
        <v>0</v>
      </c>
      <c r="K29" s="157">
        <v>6.3730000000000002E-3</v>
      </c>
    </row>
    <row r="30" spans="1:11" s="52" customFormat="1" ht="14.45" customHeight="1">
      <c r="A30" s="156" t="s">
        <v>110</v>
      </c>
      <c r="B30" s="157">
        <v>8.8699999999999998E-4</v>
      </c>
      <c r="C30" s="157">
        <v>2.0768000000000002E-2</v>
      </c>
      <c r="D30" s="157">
        <v>0</v>
      </c>
      <c r="E30" s="157">
        <v>0</v>
      </c>
      <c r="F30" s="157">
        <v>1.36E-4</v>
      </c>
      <c r="G30" s="157">
        <v>6.9499999999999998E-4</v>
      </c>
      <c r="H30" s="157">
        <v>2.5875999999999996E-2</v>
      </c>
      <c r="I30" s="157">
        <v>0</v>
      </c>
      <c r="J30" s="157">
        <v>0</v>
      </c>
      <c r="K30" s="157">
        <v>0</v>
      </c>
    </row>
    <row r="31" spans="1:11" s="52" customFormat="1" ht="14.45" customHeight="1">
      <c r="A31" s="156" t="s">
        <v>107</v>
      </c>
      <c r="B31" s="157">
        <v>0</v>
      </c>
      <c r="C31" s="157">
        <v>1.8321999999999998E-2</v>
      </c>
      <c r="D31" s="157">
        <v>0</v>
      </c>
      <c r="E31" s="157">
        <v>1.8356999999999998E-2</v>
      </c>
      <c r="F31" s="157">
        <v>0</v>
      </c>
      <c r="G31" s="157">
        <v>0</v>
      </c>
      <c r="H31" s="157">
        <v>8.0289999999999997E-3</v>
      </c>
      <c r="I31" s="157">
        <v>0</v>
      </c>
      <c r="J31" s="157">
        <v>8.4626000000000007E-2</v>
      </c>
      <c r="K31" s="157">
        <v>0</v>
      </c>
    </row>
    <row r="32" spans="1:11" s="52" customFormat="1" ht="14.45" customHeight="1">
      <c r="A32" s="156" t="s">
        <v>115</v>
      </c>
      <c r="B32" s="157">
        <v>0</v>
      </c>
      <c r="C32" s="157">
        <v>1.7146000000000002E-2</v>
      </c>
      <c r="D32" s="157">
        <v>0</v>
      </c>
      <c r="E32" s="157">
        <v>0</v>
      </c>
      <c r="F32" s="157">
        <v>0</v>
      </c>
      <c r="G32" s="157">
        <v>0</v>
      </c>
      <c r="H32" s="157">
        <v>9.7549999999999998E-3</v>
      </c>
      <c r="I32" s="157">
        <v>0</v>
      </c>
      <c r="J32" s="157">
        <v>0</v>
      </c>
      <c r="K32" s="157">
        <v>0</v>
      </c>
    </row>
    <row r="33" spans="1:11" s="52" customFormat="1" ht="14.45" customHeight="1">
      <c r="A33" s="156" t="s">
        <v>106</v>
      </c>
      <c r="B33" s="157">
        <v>0</v>
      </c>
      <c r="C33" s="157">
        <v>3.1614999999999997E-2</v>
      </c>
      <c r="D33" s="157">
        <v>0</v>
      </c>
      <c r="E33" s="157">
        <v>0</v>
      </c>
      <c r="F33" s="157">
        <v>1.9940000000000001E-3</v>
      </c>
      <c r="G33" s="157">
        <v>0</v>
      </c>
      <c r="H33" s="157">
        <v>2.8686E-2</v>
      </c>
      <c r="I33" s="157">
        <v>0</v>
      </c>
      <c r="J33" s="157">
        <v>0</v>
      </c>
      <c r="K33" s="157">
        <v>3.19E-4</v>
      </c>
    </row>
    <row r="34" spans="1:11" s="52" customFormat="1" ht="14.45" customHeight="1">
      <c r="A34" s="156" t="s">
        <v>113</v>
      </c>
      <c r="B34" s="157">
        <v>0</v>
      </c>
      <c r="C34" s="157">
        <v>0</v>
      </c>
      <c r="D34" s="157">
        <v>2.2001999999999997E-2</v>
      </c>
      <c r="E34" s="157">
        <v>0</v>
      </c>
      <c r="F34" s="157">
        <v>0</v>
      </c>
      <c r="G34" s="157">
        <v>0</v>
      </c>
      <c r="H34" s="157">
        <v>0</v>
      </c>
      <c r="I34" s="157">
        <v>1.7323000000000002E-2</v>
      </c>
      <c r="J34" s="157">
        <v>0</v>
      </c>
      <c r="K34" s="157">
        <v>0</v>
      </c>
    </row>
    <row r="35" spans="1:11" s="52" customFormat="1" ht="14.45" customHeight="1">
      <c r="A35" s="156" t="s">
        <v>23</v>
      </c>
      <c r="B35" s="157">
        <v>0</v>
      </c>
      <c r="C35" s="157">
        <v>4.9405999999999999E-2</v>
      </c>
      <c r="D35" s="157">
        <v>0</v>
      </c>
      <c r="E35" s="157">
        <v>0</v>
      </c>
      <c r="F35" s="157">
        <v>0</v>
      </c>
      <c r="G35" s="157">
        <v>0</v>
      </c>
      <c r="H35" s="157">
        <v>4.3590000000000004E-2</v>
      </c>
      <c r="I35" s="157">
        <v>0</v>
      </c>
      <c r="J35" s="157">
        <v>0</v>
      </c>
      <c r="K35" s="157">
        <v>0</v>
      </c>
    </row>
    <row r="36" spans="1:11" s="52" customFormat="1" ht="14.45" customHeight="1">
      <c r="A36" s="156" t="s">
        <v>117</v>
      </c>
      <c r="B36" s="157">
        <v>0</v>
      </c>
      <c r="C36" s="157">
        <v>8.589999999999999E-2</v>
      </c>
      <c r="D36" s="157">
        <v>2.9999999999999997E-4</v>
      </c>
      <c r="E36" s="157">
        <v>0</v>
      </c>
      <c r="F36" s="157">
        <v>0</v>
      </c>
      <c r="G36" s="157">
        <v>0</v>
      </c>
      <c r="H36" s="157">
        <v>8.1299999999999997E-2</v>
      </c>
      <c r="I36" s="157">
        <v>0</v>
      </c>
      <c r="J36" s="157">
        <v>0</v>
      </c>
      <c r="K36" s="157">
        <v>0</v>
      </c>
    </row>
    <row r="37" spans="1:11" s="52" customFormat="1" ht="14.45" customHeight="1">
      <c r="A37" s="156" t="s">
        <v>109</v>
      </c>
      <c r="B37" s="157">
        <v>0</v>
      </c>
      <c r="C37" s="157">
        <v>0.12753300000000001</v>
      </c>
      <c r="D37" s="157">
        <v>0</v>
      </c>
      <c r="E37" s="157">
        <v>0</v>
      </c>
      <c r="F37" s="157">
        <v>0</v>
      </c>
      <c r="G37" s="157">
        <v>0</v>
      </c>
      <c r="H37" s="157">
        <v>0.21109999999999998</v>
      </c>
      <c r="I37" s="157">
        <v>0</v>
      </c>
      <c r="J37" s="157">
        <v>0</v>
      </c>
      <c r="K37" s="157">
        <v>0</v>
      </c>
    </row>
    <row r="38" spans="1:11" s="52" customFormat="1" ht="14.45" customHeight="1">
      <c r="A38" s="156" t="s">
        <v>83</v>
      </c>
      <c r="B38" s="157">
        <v>0</v>
      </c>
      <c r="C38" s="157">
        <v>3.3146000000000002E-2</v>
      </c>
      <c r="D38" s="157">
        <v>0</v>
      </c>
      <c r="E38" s="157">
        <v>8.3145999999999998E-2</v>
      </c>
      <c r="F38" s="157">
        <v>1.3176E-2</v>
      </c>
      <c r="G38" s="157">
        <v>0</v>
      </c>
      <c r="H38" s="157">
        <v>2.1786999999999997E-2</v>
      </c>
      <c r="I38" s="157">
        <v>0</v>
      </c>
      <c r="J38" s="157">
        <v>7.9133999999999996E-2</v>
      </c>
      <c r="K38" s="157">
        <v>3.2890000000000003E-3</v>
      </c>
    </row>
    <row r="39" spans="1:11" s="52" customFormat="1" ht="14.45" customHeight="1">
      <c r="A39" s="156" t="s">
        <v>102</v>
      </c>
      <c r="B39" s="157">
        <v>0</v>
      </c>
      <c r="C39" s="157">
        <v>0.12965299999999999</v>
      </c>
      <c r="D39" s="157">
        <v>0</v>
      </c>
      <c r="E39" s="157">
        <v>0</v>
      </c>
      <c r="F39" s="157">
        <v>8.2150000000000001E-3</v>
      </c>
      <c r="G39" s="157">
        <v>0</v>
      </c>
      <c r="H39" s="157">
        <v>0.11515</v>
      </c>
      <c r="I39" s="157">
        <v>0</v>
      </c>
      <c r="J39" s="157">
        <v>0</v>
      </c>
      <c r="K39" s="157">
        <v>7.5979999999999997E-3</v>
      </c>
    </row>
    <row r="40" spans="1:11" s="52" customFormat="1" ht="14.45" customHeight="1">
      <c r="A40" s="156" t="s">
        <v>34</v>
      </c>
      <c r="B40" s="157">
        <v>0</v>
      </c>
      <c r="C40" s="157">
        <v>0.138072</v>
      </c>
      <c r="D40" s="157">
        <v>0</v>
      </c>
      <c r="E40" s="157">
        <v>0</v>
      </c>
      <c r="F40" s="157">
        <v>8.4179000000000004E-2</v>
      </c>
      <c r="G40" s="157">
        <v>0</v>
      </c>
      <c r="H40" s="157">
        <v>0.11473</v>
      </c>
      <c r="I40" s="157">
        <v>0</v>
      </c>
      <c r="J40" s="157">
        <v>0</v>
      </c>
      <c r="K40" s="157">
        <v>9.9535999999999999E-2</v>
      </c>
    </row>
    <row r="41" spans="1:11" s="52" customFormat="1" ht="14.45" customHeight="1">
      <c r="A41" s="156" t="s">
        <v>76</v>
      </c>
      <c r="B41" s="157">
        <v>0</v>
      </c>
      <c r="C41" s="157">
        <v>0.11550000000000001</v>
      </c>
      <c r="D41" s="157">
        <v>1.7399999999999999E-2</v>
      </c>
      <c r="E41" s="157">
        <v>1.8E-3</v>
      </c>
      <c r="F41" s="157">
        <v>1.4199999999999999E-2</v>
      </c>
      <c r="G41" s="157">
        <v>0</v>
      </c>
      <c r="H41" s="157">
        <v>0.13</v>
      </c>
      <c r="I41" s="157">
        <v>0</v>
      </c>
      <c r="J41" s="157">
        <v>1.2999999999999999E-3</v>
      </c>
      <c r="K41" s="157">
        <v>1.49E-2</v>
      </c>
    </row>
    <row r="42" spans="1:11" s="52" customFormat="1" ht="14.45" customHeight="1">
      <c r="A42" s="156" t="s">
        <v>120</v>
      </c>
      <c r="B42" s="157">
        <v>0</v>
      </c>
      <c r="C42" s="157">
        <v>4.4450000000000002E-3</v>
      </c>
      <c r="D42" s="157">
        <v>0.42423200000000005</v>
      </c>
      <c r="E42" s="157">
        <v>0</v>
      </c>
      <c r="F42" s="157">
        <v>2.2869E-2</v>
      </c>
      <c r="G42" s="157">
        <v>0</v>
      </c>
      <c r="H42" s="157">
        <v>5.581E-3</v>
      </c>
      <c r="I42" s="157">
        <v>7.064E-3</v>
      </c>
      <c r="J42" s="157">
        <v>0</v>
      </c>
      <c r="K42" s="157">
        <v>2.0295000000000001E-2</v>
      </c>
    </row>
    <row r="43" spans="1:11" s="52" customFormat="1" ht="14.45" customHeight="1">
      <c r="A43" s="156" t="s">
        <v>46</v>
      </c>
      <c r="B43" s="157">
        <v>0.32100000000000001</v>
      </c>
      <c r="C43" s="157">
        <v>4.5999999999999999E-2</v>
      </c>
      <c r="D43" s="157">
        <v>0</v>
      </c>
      <c r="E43" s="157">
        <v>4.3999999999999997E-2</v>
      </c>
      <c r="F43" s="157">
        <v>1.2E-2</v>
      </c>
      <c r="G43" s="157">
        <v>0.104</v>
      </c>
      <c r="H43" s="157">
        <v>5.8999999999999997E-2</v>
      </c>
      <c r="I43" s="157">
        <v>0</v>
      </c>
      <c r="J43" s="157">
        <v>0.02</v>
      </c>
      <c r="K43" s="157">
        <v>1.2E-2</v>
      </c>
    </row>
    <row r="44" spans="1:11" s="52" customFormat="1" ht="14.45" customHeight="1">
      <c r="A44" s="156" t="s">
        <v>112</v>
      </c>
      <c r="B44" s="157">
        <v>0</v>
      </c>
      <c r="C44" s="157">
        <v>0.60509999999999997</v>
      </c>
      <c r="D44" s="157">
        <v>0</v>
      </c>
      <c r="E44" s="157">
        <v>5.0000000000000001E-3</v>
      </c>
      <c r="F44" s="157">
        <v>2.7600000000000003E-2</v>
      </c>
      <c r="G44" s="157">
        <v>0</v>
      </c>
      <c r="H44" s="157">
        <v>0.27559999999999996</v>
      </c>
      <c r="I44" s="157">
        <v>0</v>
      </c>
      <c r="J44" s="157">
        <v>3.5000000000000001E-3</v>
      </c>
      <c r="K44" s="157">
        <v>2.9899999999999999E-2</v>
      </c>
    </row>
    <row r="45" spans="1:11" s="52" customFormat="1" ht="14.45" customHeight="1">
      <c r="A45" s="156" t="s">
        <v>47</v>
      </c>
      <c r="B45" s="157">
        <v>5.8859999999999997E-3</v>
      </c>
      <c r="C45" s="157">
        <v>2.2363000000000001E-2</v>
      </c>
      <c r="D45" s="157">
        <v>0.26039699999999999</v>
      </c>
      <c r="E45" s="157">
        <v>1.6664000000000002E-2</v>
      </c>
      <c r="F45" s="157">
        <v>0.33608899999999997</v>
      </c>
      <c r="G45" s="157">
        <v>3.8430000000000001E-3</v>
      </c>
      <c r="H45" s="157">
        <v>2.1000000000000001E-2</v>
      </c>
      <c r="I45" s="157">
        <v>0.30499999999999999</v>
      </c>
      <c r="J45" s="157">
        <v>5.0000000000000001E-3</v>
      </c>
      <c r="K45" s="157">
        <v>0.25600000000000001</v>
      </c>
    </row>
    <row r="46" spans="1:11" s="52" customFormat="1" ht="14.45" customHeight="1">
      <c r="A46" s="156" t="s">
        <v>44</v>
      </c>
      <c r="B46" s="157">
        <v>0</v>
      </c>
      <c r="C46" s="157">
        <v>0.47190100000000001</v>
      </c>
      <c r="D46" s="157">
        <v>0</v>
      </c>
      <c r="E46" s="157">
        <v>0</v>
      </c>
      <c r="F46" s="157">
        <v>0.17274300000000001</v>
      </c>
      <c r="G46" s="157">
        <v>0</v>
      </c>
      <c r="H46" s="157">
        <v>0.257102</v>
      </c>
      <c r="I46" s="157">
        <v>0</v>
      </c>
      <c r="J46" s="157">
        <v>0</v>
      </c>
      <c r="K46" s="157">
        <v>0.19784399999999999</v>
      </c>
    </row>
    <row r="47" spans="1:11" s="52" customFormat="1" ht="14.45" customHeight="1">
      <c r="A47" s="156" t="s">
        <v>114</v>
      </c>
      <c r="B47" s="157">
        <v>0</v>
      </c>
      <c r="C47" s="157">
        <v>0.61113899999999988</v>
      </c>
      <c r="D47" s="157">
        <v>0</v>
      </c>
      <c r="E47" s="157">
        <v>0</v>
      </c>
      <c r="F47" s="157">
        <v>0</v>
      </c>
      <c r="G47" s="157">
        <v>0</v>
      </c>
      <c r="H47" s="157">
        <v>0.24987200000000001</v>
      </c>
      <c r="I47" s="157">
        <v>0</v>
      </c>
      <c r="J47" s="157">
        <v>0</v>
      </c>
      <c r="K47" s="157">
        <v>0</v>
      </c>
    </row>
    <row r="48" spans="1:11" s="52" customFormat="1" ht="14.45" customHeight="1">
      <c r="A48" s="156" t="s">
        <v>77</v>
      </c>
      <c r="B48" s="157">
        <v>0</v>
      </c>
      <c r="C48" s="157">
        <v>0.68780399999999997</v>
      </c>
      <c r="D48" s="157">
        <v>0</v>
      </c>
      <c r="E48" s="157">
        <v>0</v>
      </c>
      <c r="F48" s="157">
        <v>0.35451299999999997</v>
      </c>
      <c r="G48" s="157">
        <v>0</v>
      </c>
      <c r="H48" s="157">
        <v>0.65891999999999995</v>
      </c>
      <c r="I48" s="157">
        <v>0</v>
      </c>
      <c r="J48" s="157">
        <v>0</v>
      </c>
      <c r="K48" s="157">
        <v>0.38522300000000004</v>
      </c>
    </row>
    <row r="49" spans="1:11" s="52" customFormat="1" ht="15.75" customHeight="1">
      <c r="A49" s="160"/>
      <c r="B49" s="157"/>
      <c r="C49" s="157"/>
      <c r="D49" s="157"/>
      <c r="E49" s="157"/>
      <c r="F49" s="157"/>
      <c r="G49" s="157"/>
      <c r="H49" s="157"/>
      <c r="I49" s="157"/>
      <c r="J49" s="157"/>
      <c r="K49" s="157"/>
    </row>
    <row r="50" spans="1:11" s="52" customFormat="1" ht="25.5">
      <c r="A50" s="156" t="s">
        <v>111</v>
      </c>
      <c r="B50" s="157">
        <v>1.0086059999999999</v>
      </c>
      <c r="C50" s="157">
        <v>9.2883000000000007E-2</v>
      </c>
      <c r="D50" s="157">
        <v>0</v>
      </c>
      <c r="E50" s="157">
        <v>2.8440999999999998E-2</v>
      </c>
      <c r="F50" s="157">
        <v>9.4962999999999992E-2</v>
      </c>
      <c r="G50" s="157">
        <v>0.69444799999999995</v>
      </c>
      <c r="H50" s="157">
        <v>8.9969999999999994E-2</v>
      </c>
      <c r="I50" s="157">
        <v>0</v>
      </c>
      <c r="J50" s="157">
        <v>2.3373000000000001E-2</v>
      </c>
      <c r="K50" s="157">
        <v>0.14515700000000001</v>
      </c>
    </row>
    <row r="51" spans="1:11" s="52" customFormat="1" ht="14.45" customHeight="1">
      <c r="A51" s="156" t="s">
        <v>70</v>
      </c>
      <c r="B51" s="157">
        <v>0</v>
      </c>
      <c r="C51" s="157">
        <v>1.2870029999999999</v>
      </c>
      <c r="D51" s="157">
        <v>0</v>
      </c>
      <c r="E51" s="157">
        <v>0</v>
      </c>
      <c r="F51" s="157">
        <v>9.3970000000000008E-3</v>
      </c>
      <c r="G51" s="157">
        <v>0</v>
      </c>
      <c r="H51" s="157">
        <v>0.4264</v>
      </c>
      <c r="I51" s="157">
        <v>0</v>
      </c>
      <c r="J51" s="157">
        <v>0</v>
      </c>
      <c r="K51" s="157">
        <v>7.9909999999999998E-3</v>
      </c>
    </row>
    <row r="52" spans="1:11" s="52" customFormat="1" ht="14.45" customHeight="1">
      <c r="A52" s="156" t="s">
        <v>69</v>
      </c>
      <c r="B52" s="157">
        <v>0</v>
      </c>
      <c r="C52" s="157">
        <v>1.7849999999999999</v>
      </c>
      <c r="D52" s="157">
        <v>0</v>
      </c>
      <c r="E52" s="157">
        <v>0</v>
      </c>
      <c r="F52" s="157">
        <v>3.4301000000000005E-2</v>
      </c>
      <c r="G52" s="157">
        <v>0</v>
      </c>
      <c r="H52" s="157">
        <v>1.7849999999999999</v>
      </c>
      <c r="I52" s="157">
        <v>0</v>
      </c>
      <c r="J52" s="157">
        <v>0</v>
      </c>
      <c r="K52" s="157">
        <v>0</v>
      </c>
    </row>
    <row r="53" spans="1:11" s="52" customFormat="1" ht="14.45" customHeight="1">
      <c r="A53" s="156" t="s">
        <v>82</v>
      </c>
      <c r="B53" s="157">
        <v>1.377</v>
      </c>
      <c r="C53" s="157">
        <v>0.56399999999999995</v>
      </c>
      <c r="D53" s="157">
        <v>0</v>
      </c>
      <c r="E53" s="157">
        <v>0</v>
      </c>
      <c r="F53" s="157">
        <v>9.7000000000000003E-2</v>
      </c>
      <c r="G53" s="157">
        <v>1.4370000000000001</v>
      </c>
      <c r="H53" s="157">
        <v>0.76400000000000001</v>
      </c>
      <c r="I53" s="157">
        <v>0</v>
      </c>
      <c r="J53" s="157">
        <v>0</v>
      </c>
      <c r="K53" s="157">
        <v>0.113</v>
      </c>
    </row>
    <row r="54" spans="1:11" s="52" customFormat="1" ht="14.45" customHeight="1">
      <c r="A54" s="156" t="s">
        <v>119</v>
      </c>
      <c r="B54" s="157">
        <v>2.4260000000000002</v>
      </c>
      <c r="C54" s="157">
        <v>0.38</v>
      </c>
      <c r="D54" s="157">
        <v>0</v>
      </c>
      <c r="E54" s="157">
        <v>0.41399999999999998</v>
      </c>
      <c r="F54" s="157">
        <v>0.16200000000000001</v>
      </c>
      <c r="G54" s="157">
        <v>2.3210000000000002</v>
      </c>
      <c r="H54" s="157">
        <v>0.34799999999999998</v>
      </c>
      <c r="I54" s="157">
        <v>0</v>
      </c>
      <c r="J54" s="157">
        <v>0.14499999999999999</v>
      </c>
      <c r="K54" s="157">
        <v>0.13</v>
      </c>
    </row>
    <row r="55" spans="1:11" s="52" customFormat="1" ht="14.45" customHeight="1">
      <c r="A55" s="156" t="s">
        <v>72</v>
      </c>
      <c r="B55" s="157">
        <v>1.1040000000000001</v>
      </c>
      <c r="C55" s="157">
        <v>0.57399999999999995</v>
      </c>
      <c r="D55" s="157">
        <v>0</v>
      </c>
      <c r="E55" s="157">
        <v>0</v>
      </c>
      <c r="F55" s="157">
        <v>0.26100000000000001</v>
      </c>
      <c r="G55" s="157">
        <v>1.1679999999999999</v>
      </c>
      <c r="H55" s="157">
        <v>0.54</v>
      </c>
      <c r="I55" s="157">
        <v>0</v>
      </c>
      <c r="J55" s="157">
        <v>0</v>
      </c>
      <c r="K55" s="157">
        <v>0.27200000000000002</v>
      </c>
    </row>
    <row r="56" spans="1:11" s="52" customFormat="1" ht="14.45" customHeight="1">
      <c r="A56" s="156" t="s">
        <v>98</v>
      </c>
      <c r="B56" s="157">
        <v>1.7674000000000001</v>
      </c>
      <c r="C56" s="157">
        <v>0.99390000000000001</v>
      </c>
      <c r="D56" s="157">
        <v>1E-3</v>
      </c>
      <c r="E56" s="157">
        <v>0</v>
      </c>
      <c r="F56" s="157">
        <v>0.52110000000000001</v>
      </c>
      <c r="G56" s="157">
        <v>1.64</v>
      </c>
      <c r="H56" s="157">
        <v>1.3726999999999998</v>
      </c>
      <c r="I56" s="157">
        <v>0</v>
      </c>
      <c r="J56" s="157">
        <v>0</v>
      </c>
      <c r="K56" s="157">
        <v>0.3281</v>
      </c>
    </row>
    <row r="57" spans="1:11" s="52" customFormat="1" ht="14.45" customHeight="1">
      <c r="A57" s="156" t="s">
        <v>67</v>
      </c>
      <c r="B57" s="157">
        <v>1.8066489999999999</v>
      </c>
      <c r="C57" s="157">
        <v>0.650362</v>
      </c>
      <c r="D57" s="157">
        <v>4.4216999999999999E-2</v>
      </c>
      <c r="E57" s="157">
        <v>3.7930000000000004E-3</v>
      </c>
      <c r="F57" s="157">
        <v>1.005601</v>
      </c>
      <c r="G57" s="157">
        <v>1.6919139999999999</v>
      </c>
      <c r="H57" s="157">
        <v>0.61209199999999997</v>
      </c>
      <c r="I57" s="157">
        <v>2.9108000000000002E-2</v>
      </c>
      <c r="J57" s="157">
        <v>1.2829E-2</v>
      </c>
      <c r="K57" s="157">
        <v>1.0117179999999999</v>
      </c>
    </row>
    <row r="58" spans="1:11" s="52" customFormat="1" ht="14.45" customHeight="1">
      <c r="A58" s="156" t="s">
        <v>118</v>
      </c>
      <c r="B58" s="157">
        <v>0</v>
      </c>
      <c r="C58" s="157">
        <v>0.20880699999999999</v>
      </c>
      <c r="D58" s="157">
        <v>0</v>
      </c>
      <c r="E58" s="157">
        <v>4.3228530000000003</v>
      </c>
      <c r="F58" s="157">
        <v>0.51059699999999997</v>
      </c>
      <c r="G58" s="157">
        <v>0</v>
      </c>
      <c r="H58" s="157">
        <v>0.18007500000000001</v>
      </c>
      <c r="I58" s="157">
        <v>0</v>
      </c>
      <c r="J58" s="157">
        <v>2.642137</v>
      </c>
      <c r="K58" s="157">
        <v>0.43734100000000004</v>
      </c>
    </row>
    <row r="59" spans="1:11" s="52" customFormat="1" ht="14.45" customHeight="1">
      <c r="A59" s="156" t="s">
        <v>45</v>
      </c>
      <c r="B59" s="157">
        <v>2.1549909999999999</v>
      </c>
      <c r="C59" s="157">
        <v>1.587434</v>
      </c>
      <c r="D59" s="157">
        <v>0</v>
      </c>
      <c r="E59" s="157">
        <v>3.8219999999999999E-3</v>
      </c>
      <c r="F59" s="157">
        <v>0.29568299999999997</v>
      </c>
      <c r="G59" s="157">
        <v>1.8553579999999998</v>
      </c>
      <c r="H59" s="157">
        <v>0.97510699999999995</v>
      </c>
      <c r="I59" s="157">
        <v>0</v>
      </c>
      <c r="J59" s="157">
        <v>4.542E-3</v>
      </c>
      <c r="K59" s="157">
        <v>0.256332</v>
      </c>
    </row>
    <row r="60" spans="1:11" s="52" customFormat="1" ht="14.45" customHeight="1">
      <c r="A60" s="156" t="s">
        <v>29</v>
      </c>
      <c r="B60" s="157">
        <v>0.439</v>
      </c>
      <c r="C60" s="157">
        <v>0.66764099999999993</v>
      </c>
      <c r="D60" s="157">
        <v>0</v>
      </c>
      <c r="E60" s="157">
        <v>0</v>
      </c>
      <c r="F60" s="157">
        <v>0.32869700000000002</v>
      </c>
      <c r="G60" s="157">
        <v>1.2</v>
      </c>
      <c r="H60" s="157">
        <v>1.812252</v>
      </c>
      <c r="I60" s="157">
        <v>0</v>
      </c>
      <c r="J60" s="157">
        <v>0</v>
      </c>
      <c r="K60" s="157">
        <v>0</v>
      </c>
    </row>
    <row r="61" spans="1:11" s="52" customFormat="1" ht="14.45" customHeight="1">
      <c r="A61" s="156" t="s">
        <v>50</v>
      </c>
      <c r="B61" s="157">
        <v>1.34</v>
      </c>
      <c r="C61" s="157">
        <v>2.1429999999999998</v>
      </c>
      <c r="D61" s="157">
        <v>0</v>
      </c>
      <c r="E61" s="157">
        <v>0</v>
      </c>
      <c r="F61" s="157">
        <v>1.63</v>
      </c>
      <c r="G61" s="157">
        <v>0.19400000000000001</v>
      </c>
      <c r="H61" s="157">
        <v>1.5569999999999999</v>
      </c>
      <c r="I61" s="157">
        <v>0</v>
      </c>
      <c r="J61" s="157">
        <v>0</v>
      </c>
      <c r="K61" s="157">
        <v>1.343</v>
      </c>
    </row>
    <row r="62" spans="1:11" s="52" customFormat="1" ht="14.45" customHeight="1">
      <c r="A62" s="156" t="s">
        <v>73</v>
      </c>
      <c r="B62" s="157">
        <v>3.641994</v>
      </c>
      <c r="C62" s="157">
        <v>2.845761</v>
      </c>
      <c r="D62" s="157">
        <v>0</v>
      </c>
      <c r="E62" s="157">
        <v>1.5640999999999999E-2</v>
      </c>
      <c r="F62" s="157">
        <v>3.5561999999999996E-2</v>
      </c>
      <c r="G62" s="157">
        <v>3.822565</v>
      </c>
      <c r="H62" s="157">
        <v>2.4112780000000003</v>
      </c>
      <c r="I62" s="157">
        <v>0</v>
      </c>
      <c r="J62" s="157">
        <v>2.0275999999999999E-2</v>
      </c>
      <c r="K62" s="157">
        <v>0.11134999999999999</v>
      </c>
    </row>
    <row r="63" spans="1:11" s="52" customFormat="1" ht="14.45" customHeight="1">
      <c r="A63" s="156" t="s">
        <v>61</v>
      </c>
      <c r="B63" s="157">
        <v>0</v>
      </c>
      <c r="C63" s="157">
        <v>5.9783200000000001</v>
      </c>
      <c r="D63" s="157">
        <v>0</v>
      </c>
      <c r="E63" s="157">
        <v>1.9222000000000003E-2</v>
      </c>
      <c r="F63" s="157">
        <v>0.71654100000000009</v>
      </c>
      <c r="G63" s="157">
        <v>0</v>
      </c>
      <c r="H63" s="157">
        <v>4.6294939999999993</v>
      </c>
      <c r="I63" s="157">
        <v>0</v>
      </c>
      <c r="J63" s="157">
        <v>1.6577000000000001E-2</v>
      </c>
      <c r="K63" s="157">
        <v>0.83802300000000007</v>
      </c>
    </row>
    <row r="64" spans="1:11" s="52" customFormat="1" ht="14.45" customHeight="1">
      <c r="A64" s="156" t="s">
        <v>49</v>
      </c>
      <c r="B64" s="157">
        <v>2.0138949999999998</v>
      </c>
      <c r="C64" s="157">
        <v>4.6618820000000003</v>
      </c>
      <c r="D64" s="157">
        <v>0</v>
      </c>
      <c r="E64" s="157">
        <v>0</v>
      </c>
      <c r="F64" s="157">
        <v>0.26675599999999999</v>
      </c>
      <c r="G64" s="157">
        <v>1.586762</v>
      </c>
      <c r="H64" s="157">
        <v>2.3757619999999999</v>
      </c>
      <c r="I64" s="157">
        <v>0</v>
      </c>
      <c r="J64" s="157">
        <v>0</v>
      </c>
      <c r="K64" s="157">
        <v>0.39330799999999999</v>
      </c>
    </row>
    <row r="65" spans="1:11" s="52" customFormat="1" ht="14.45" customHeight="1">
      <c r="A65" s="156" t="s">
        <v>71</v>
      </c>
      <c r="B65" s="157">
        <v>1.6854369999999999</v>
      </c>
      <c r="C65" s="157">
        <v>5.4294700000000002</v>
      </c>
      <c r="D65" s="157">
        <v>0</v>
      </c>
      <c r="E65" s="157">
        <v>0</v>
      </c>
      <c r="F65" s="157">
        <v>0.28366699999999995</v>
      </c>
      <c r="G65" s="157">
        <v>1.7314780000000001</v>
      </c>
      <c r="H65" s="157">
        <v>1.7819529999999999</v>
      </c>
      <c r="I65" s="157">
        <v>0</v>
      </c>
      <c r="J65" s="157">
        <v>0</v>
      </c>
      <c r="K65" s="157">
        <v>0.108417</v>
      </c>
    </row>
    <row r="66" spans="1:11" s="52" customFormat="1" ht="14.45" customHeight="1">
      <c r="A66" s="156" t="s">
        <v>24</v>
      </c>
      <c r="B66" s="157">
        <v>2.164984</v>
      </c>
      <c r="C66" s="157">
        <v>14.738520999999999</v>
      </c>
      <c r="D66" s="157">
        <v>0</v>
      </c>
      <c r="E66" s="157">
        <v>0.254247</v>
      </c>
      <c r="F66" s="157">
        <v>0.11705800000000001</v>
      </c>
      <c r="G66" s="157">
        <v>1.9138920000000001</v>
      </c>
      <c r="H66" s="157">
        <v>6.223058</v>
      </c>
      <c r="I66" s="157">
        <v>0</v>
      </c>
      <c r="J66" s="157">
        <v>0.15679400000000002</v>
      </c>
      <c r="K66" s="157">
        <v>0.17776900000000001</v>
      </c>
    </row>
    <row r="67" spans="1:11" s="52" customFormat="1" ht="14.45" customHeight="1">
      <c r="A67" s="156" t="s">
        <v>48</v>
      </c>
      <c r="B67" s="157">
        <v>0.57581899999999997</v>
      </c>
      <c r="C67" s="157">
        <v>21.223884000000002</v>
      </c>
      <c r="D67" s="157">
        <v>0</v>
      </c>
      <c r="E67" s="157">
        <v>0</v>
      </c>
      <c r="F67" s="157">
        <v>0.22289900000000001</v>
      </c>
      <c r="G67" s="157">
        <v>0.72836800000000002</v>
      </c>
      <c r="H67" s="157">
        <v>19.035304</v>
      </c>
      <c r="I67" s="157">
        <v>0</v>
      </c>
      <c r="J67" s="157">
        <v>0</v>
      </c>
      <c r="K67" s="157">
        <v>0</v>
      </c>
    </row>
    <row r="68" spans="1:11" s="52" customFormat="1" ht="14.45" customHeight="1">
      <c r="A68" s="156" t="s">
        <v>22</v>
      </c>
      <c r="B68" s="157">
        <v>11.495125</v>
      </c>
      <c r="C68" s="157">
        <v>18.786210000000001</v>
      </c>
      <c r="D68" s="157">
        <v>0</v>
      </c>
      <c r="E68" s="157">
        <v>2.7376999999999999E-2</v>
      </c>
      <c r="F68" s="157">
        <v>2.6420369999999997</v>
      </c>
      <c r="G68" s="157">
        <v>11.191174999999999</v>
      </c>
      <c r="H68" s="157">
        <v>13.633659999999999</v>
      </c>
      <c r="I68" s="157">
        <v>0</v>
      </c>
      <c r="J68" s="157">
        <v>3.2905999999999998E-2</v>
      </c>
      <c r="K68" s="157">
        <v>2.5248170000000001</v>
      </c>
    </row>
    <row r="69" spans="1:11" s="52" customFormat="1" ht="16.5" customHeight="1">
      <c r="A69" s="158" t="s">
        <v>181</v>
      </c>
      <c r="B69" s="115">
        <f t="shared" ref="B69:K69" si="2">SUM(B28:B68)</f>
        <v>35.328673000000002</v>
      </c>
      <c r="C69" s="115">
        <f t="shared" si="2"/>
        <v>87.820579999999993</v>
      </c>
      <c r="D69" s="115">
        <f t="shared" si="2"/>
        <v>0.76954800000000001</v>
      </c>
      <c r="E69" s="115">
        <f t="shared" si="2"/>
        <v>5.258363000000001</v>
      </c>
      <c r="F69" s="115">
        <f t="shared" si="2"/>
        <v>10.286832</v>
      </c>
      <c r="G69" s="115">
        <f t="shared" si="2"/>
        <v>33.284497999999999</v>
      </c>
      <c r="H69" s="115">
        <f t="shared" si="2"/>
        <v>62.875714000000009</v>
      </c>
      <c r="I69" s="115">
        <f t="shared" si="2"/>
        <v>0.35849500000000001</v>
      </c>
      <c r="J69" s="115">
        <f t="shared" si="2"/>
        <v>3.2479939999999998</v>
      </c>
      <c r="K69" s="115">
        <f t="shared" si="2"/>
        <v>9.2316240000000001</v>
      </c>
    </row>
    <row r="70" spans="1:11" s="52" customFormat="1" ht="14.45" customHeight="1">
      <c r="A70" s="156" t="s">
        <v>55</v>
      </c>
      <c r="B70" s="157">
        <v>0</v>
      </c>
      <c r="C70" s="157">
        <v>3.7837000000000003E-2</v>
      </c>
      <c r="D70" s="157">
        <v>0.20246799999999998</v>
      </c>
      <c r="E70" s="157">
        <v>0</v>
      </c>
      <c r="F70" s="157">
        <v>0</v>
      </c>
      <c r="G70" s="157">
        <v>0</v>
      </c>
      <c r="H70" s="157">
        <v>7.4124999999999996E-2</v>
      </c>
      <c r="I70" s="157">
        <v>0.94043699999999997</v>
      </c>
      <c r="J70" s="157">
        <v>0</v>
      </c>
      <c r="K70" s="157">
        <v>0</v>
      </c>
    </row>
    <row r="71" spans="1:11" s="52" customFormat="1" ht="14.45" customHeight="1">
      <c r="A71" s="156" t="s">
        <v>5</v>
      </c>
      <c r="B71" s="157">
        <v>0.106</v>
      </c>
      <c r="C71" s="157">
        <v>3.5999999999999997E-2</v>
      </c>
      <c r="D71" s="157">
        <v>0</v>
      </c>
      <c r="E71" s="157">
        <v>0</v>
      </c>
      <c r="F71" s="157">
        <v>0.41099999999999998</v>
      </c>
      <c r="G71" s="157">
        <v>2.2977000000000001E-2</v>
      </c>
      <c r="H71" s="157">
        <v>6.0331000000000003E-2</v>
      </c>
      <c r="I71" s="157">
        <v>0</v>
      </c>
      <c r="J71" s="157">
        <v>0</v>
      </c>
      <c r="K71" s="157">
        <v>0.53164500000000003</v>
      </c>
    </row>
    <row r="72" spans="1:11" s="52" customFormat="1" ht="25.5">
      <c r="A72" s="158" t="s">
        <v>182</v>
      </c>
      <c r="B72" s="116">
        <f t="shared" ref="B72:K72" si="3">SUM(B70:B71)</f>
        <v>0.106</v>
      </c>
      <c r="C72" s="116">
        <f t="shared" si="3"/>
        <v>7.3837E-2</v>
      </c>
      <c r="D72" s="116">
        <f t="shared" si="3"/>
        <v>0.20246799999999998</v>
      </c>
      <c r="E72" s="102">
        <f t="shared" si="3"/>
        <v>0</v>
      </c>
      <c r="F72" s="116">
        <f t="shared" si="3"/>
        <v>0.41099999999999998</v>
      </c>
      <c r="G72" s="116">
        <f t="shared" si="3"/>
        <v>2.2977000000000001E-2</v>
      </c>
      <c r="H72" s="116">
        <f t="shared" si="3"/>
        <v>0.13445599999999999</v>
      </c>
      <c r="I72" s="116">
        <f t="shared" si="3"/>
        <v>0.94043699999999997</v>
      </c>
      <c r="J72" s="102">
        <f t="shared" si="3"/>
        <v>0</v>
      </c>
      <c r="K72" s="116">
        <f t="shared" si="3"/>
        <v>0.53164500000000003</v>
      </c>
    </row>
    <row r="73" spans="1:11" s="52" customFormat="1" ht="14.45" customHeight="1">
      <c r="A73" s="156" t="s">
        <v>51</v>
      </c>
      <c r="B73" s="157">
        <v>0</v>
      </c>
      <c r="C73" s="157">
        <v>1E-4</v>
      </c>
      <c r="D73" s="157">
        <v>0</v>
      </c>
      <c r="E73" s="157">
        <v>0</v>
      </c>
      <c r="F73" s="157">
        <v>0</v>
      </c>
      <c r="G73" s="157">
        <v>0</v>
      </c>
      <c r="H73" s="157">
        <v>0</v>
      </c>
      <c r="I73" s="157">
        <v>0</v>
      </c>
      <c r="J73" s="157">
        <v>0</v>
      </c>
      <c r="K73" s="157">
        <v>0</v>
      </c>
    </row>
    <row r="74" spans="1:11" s="52" customFormat="1" ht="14.45" customHeight="1">
      <c r="A74" s="156" t="s">
        <v>144</v>
      </c>
      <c r="B74" s="157">
        <v>0</v>
      </c>
      <c r="C74" s="157">
        <v>2.3864999999999997E-2</v>
      </c>
      <c r="D74" s="157">
        <v>0</v>
      </c>
      <c r="E74" s="157">
        <v>0</v>
      </c>
      <c r="F74" s="157">
        <v>0</v>
      </c>
      <c r="G74" s="157">
        <v>0</v>
      </c>
      <c r="H74" s="157">
        <v>3.3652999999999995E-2</v>
      </c>
      <c r="I74" s="157">
        <v>0</v>
      </c>
      <c r="J74" s="157">
        <v>0</v>
      </c>
      <c r="K74" s="157">
        <v>0</v>
      </c>
    </row>
    <row r="75" spans="1:11" s="52" customFormat="1" ht="14.45" customHeight="1">
      <c r="A75" s="156" t="s">
        <v>213</v>
      </c>
      <c r="B75" s="157">
        <v>0</v>
      </c>
      <c r="C75" s="157">
        <v>0.121725</v>
      </c>
      <c r="D75" s="157">
        <v>0</v>
      </c>
      <c r="E75" s="157">
        <v>0</v>
      </c>
      <c r="F75" s="157">
        <v>0</v>
      </c>
      <c r="G75" s="157">
        <v>0</v>
      </c>
      <c r="H75" s="157">
        <v>0.121725</v>
      </c>
      <c r="I75" s="157">
        <v>0</v>
      </c>
      <c r="J75" s="157">
        <v>0</v>
      </c>
      <c r="K75" s="157">
        <v>0</v>
      </c>
    </row>
    <row r="76" spans="1:11" s="52" customFormat="1" ht="14.45" customHeight="1">
      <c r="A76" s="156" t="s">
        <v>215</v>
      </c>
      <c r="B76" s="157">
        <v>0</v>
      </c>
      <c r="C76" s="157">
        <v>0</v>
      </c>
      <c r="D76" s="157">
        <v>9.2480000000000007E-2</v>
      </c>
      <c r="E76" s="157">
        <v>0</v>
      </c>
      <c r="F76" s="157">
        <v>0</v>
      </c>
      <c r="G76" s="157">
        <v>0</v>
      </c>
      <c r="H76" s="157">
        <v>0</v>
      </c>
      <c r="I76" s="157">
        <v>9.2480000000000007E-2</v>
      </c>
      <c r="J76" s="157">
        <v>0</v>
      </c>
      <c r="K76" s="157">
        <v>0</v>
      </c>
    </row>
    <row r="77" spans="1:11" s="52" customFormat="1" ht="14.45" customHeight="1">
      <c r="A77" s="156" t="s">
        <v>80</v>
      </c>
      <c r="B77" s="157">
        <v>0</v>
      </c>
      <c r="C77" s="157">
        <v>0</v>
      </c>
      <c r="D77" s="157">
        <v>0</v>
      </c>
      <c r="E77" s="157">
        <v>0</v>
      </c>
      <c r="F77" s="157">
        <v>0.26483699999999999</v>
      </c>
      <c r="G77" s="157">
        <v>0</v>
      </c>
      <c r="H77" s="157">
        <v>0</v>
      </c>
      <c r="I77" s="157">
        <v>0</v>
      </c>
      <c r="J77" s="157">
        <v>0</v>
      </c>
      <c r="K77" s="157">
        <v>0</v>
      </c>
    </row>
    <row r="78" spans="1:11" s="52" customFormat="1" ht="14.45" customHeight="1">
      <c r="A78" s="156" t="s">
        <v>130</v>
      </c>
      <c r="B78" s="157">
        <v>0</v>
      </c>
      <c r="C78" s="157">
        <v>0.17</v>
      </c>
      <c r="D78" s="157">
        <v>0</v>
      </c>
      <c r="E78" s="157">
        <v>0</v>
      </c>
      <c r="F78" s="157">
        <v>0</v>
      </c>
      <c r="G78" s="157">
        <v>0</v>
      </c>
      <c r="H78" s="157">
        <v>0.17</v>
      </c>
      <c r="I78" s="157">
        <v>0</v>
      </c>
      <c r="J78" s="157">
        <v>0</v>
      </c>
      <c r="K78" s="157">
        <v>0</v>
      </c>
    </row>
    <row r="79" spans="1:11" s="52" customFormat="1" ht="14.45" customHeight="1">
      <c r="A79" s="156" t="s">
        <v>225</v>
      </c>
      <c r="B79" s="157">
        <v>0</v>
      </c>
      <c r="C79" s="157">
        <v>0.20241300000000001</v>
      </c>
      <c r="D79" s="157">
        <v>0</v>
      </c>
      <c r="E79" s="157">
        <v>0</v>
      </c>
      <c r="F79" s="157">
        <v>0</v>
      </c>
      <c r="G79" s="157">
        <v>0</v>
      </c>
      <c r="H79" s="157">
        <v>0.20241300000000001</v>
      </c>
      <c r="I79" s="157">
        <v>0</v>
      </c>
      <c r="J79" s="157">
        <v>0</v>
      </c>
      <c r="K79" s="157">
        <v>0</v>
      </c>
    </row>
    <row r="80" spans="1:11" s="52" customFormat="1" ht="14.45" customHeight="1">
      <c r="A80" s="156" t="s">
        <v>140</v>
      </c>
      <c r="B80" s="157">
        <v>0</v>
      </c>
      <c r="C80" s="157">
        <v>0.22103899999999999</v>
      </c>
      <c r="D80" s="157">
        <v>0</v>
      </c>
      <c r="E80" s="157">
        <v>0</v>
      </c>
      <c r="F80" s="157">
        <v>0</v>
      </c>
      <c r="G80" s="157">
        <v>0</v>
      </c>
      <c r="H80" s="157">
        <v>0.22103899999999999</v>
      </c>
      <c r="I80" s="157">
        <v>0</v>
      </c>
      <c r="J80" s="157">
        <v>0</v>
      </c>
      <c r="K80" s="157">
        <v>0</v>
      </c>
    </row>
    <row r="81" spans="1:11" s="52" customFormat="1" ht="14.45" customHeight="1">
      <c r="A81" s="156" t="s">
        <v>214</v>
      </c>
      <c r="B81" s="157">
        <v>0</v>
      </c>
      <c r="C81" s="157">
        <v>0.47241900000000003</v>
      </c>
      <c r="D81" s="157">
        <v>0</v>
      </c>
      <c r="E81" s="157">
        <v>0</v>
      </c>
      <c r="F81" s="157">
        <v>0</v>
      </c>
      <c r="G81" s="157">
        <v>0</v>
      </c>
      <c r="H81" s="157">
        <v>0.47241900000000003</v>
      </c>
      <c r="I81" s="157">
        <v>0</v>
      </c>
      <c r="J81" s="157">
        <v>0</v>
      </c>
      <c r="K81" s="157">
        <v>0</v>
      </c>
    </row>
    <row r="82" spans="1:11" s="52" customFormat="1" ht="14.45" customHeight="1">
      <c r="A82" s="156" t="s">
        <v>138</v>
      </c>
      <c r="B82" s="157">
        <v>0</v>
      </c>
      <c r="C82" s="157">
        <v>0.13347399999999998</v>
      </c>
      <c r="D82" s="157">
        <v>0</v>
      </c>
      <c r="E82" s="157">
        <v>0</v>
      </c>
      <c r="F82" s="157">
        <v>0</v>
      </c>
      <c r="G82" s="157">
        <v>0</v>
      </c>
      <c r="H82" s="157">
        <v>6.6736999999999991E-2</v>
      </c>
      <c r="I82" s="157">
        <v>0</v>
      </c>
      <c r="J82" s="157">
        <v>0</v>
      </c>
      <c r="K82" s="157">
        <v>0</v>
      </c>
    </row>
    <row r="83" spans="1:11" s="52" customFormat="1" ht="14.45" customHeight="1">
      <c r="A83" s="156" t="s">
        <v>100</v>
      </c>
      <c r="B83" s="157">
        <v>0</v>
      </c>
      <c r="C83" s="157">
        <v>0.452513</v>
      </c>
      <c r="D83" s="157">
        <v>0</v>
      </c>
      <c r="E83" s="157">
        <v>0</v>
      </c>
      <c r="F83" s="157">
        <v>0</v>
      </c>
      <c r="G83" s="157">
        <v>0</v>
      </c>
      <c r="H83" s="157">
        <v>0.452513</v>
      </c>
      <c r="I83" s="157">
        <v>0</v>
      </c>
      <c r="J83" s="157">
        <v>0</v>
      </c>
      <c r="K83" s="157">
        <v>0</v>
      </c>
    </row>
    <row r="84" spans="1:11" s="52" customFormat="1" ht="14.45" customHeight="1">
      <c r="A84" s="156" t="s">
        <v>133</v>
      </c>
      <c r="B84" s="157">
        <v>0</v>
      </c>
      <c r="C84" s="157">
        <v>0.609738</v>
      </c>
      <c r="D84" s="157">
        <v>0</v>
      </c>
      <c r="E84" s="157">
        <v>0</v>
      </c>
      <c r="F84" s="157">
        <v>0</v>
      </c>
      <c r="G84" s="157">
        <v>0</v>
      </c>
      <c r="H84" s="157">
        <v>0.74121799999999993</v>
      </c>
      <c r="I84" s="157">
        <v>0</v>
      </c>
      <c r="J84" s="157">
        <v>0</v>
      </c>
      <c r="K84" s="157">
        <v>0</v>
      </c>
    </row>
    <row r="85" spans="1:11" s="52" customFormat="1" ht="14.45" customHeight="1">
      <c r="A85" s="156" t="s">
        <v>52</v>
      </c>
      <c r="B85" s="157">
        <v>0</v>
      </c>
      <c r="C85" s="157">
        <v>0.75740999999999992</v>
      </c>
      <c r="D85" s="157">
        <v>0</v>
      </c>
      <c r="E85" s="157">
        <v>0</v>
      </c>
      <c r="F85" s="157">
        <v>0</v>
      </c>
      <c r="G85" s="157">
        <v>0</v>
      </c>
      <c r="H85" s="157">
        <v>0.50136700000000001</v>
      </c>
      <c r="I85" s="157">
        <v>0</v>
      </c>
      <c r="J85" s="157">
        <v>0</v>
      </c>
      <c r="K85" s="157">
        <v>0</v>
      </c>
    </row>
    <row r="86" spans="1:11" s="52" customFormat="1" ht="25.5">
      <c r="A86" s="156" t="s">
        <v>180</v>
      </c>
      <c r="B86" s="157">
        <v>0</v>
      </c>
      <c r="C86" s="157">
        <v>2.2867999999999999E-2</v>
      </c>
      <c r="D86" s="157">
        <v>5.2889999999999994E-3</v>
      </c>
      <c r="E86" s="157">
        <v>1.3357370000000002</v>
      </c>
      <c r="F86" s="157">
        <v>7.0500000000000001E-4</v>
      </c>
      <c r="G86" s="157">
        <v>0</v>
      </c>
      <c r="H86" s="157">
        <v>1.758E-3</v>
      </c>
      <c r="I86" s="157">
        <v>0</v>
      </c>
      <c r="J86" s="157">
        <v>1.0413540000000001</v>
      </c>
      <c r="K86" s="157">
        <v>8.9500000000000007E-4</v>
      </c>
    </row>
    <row r="87" spans="1:11" s="52" customFormat="1" ht="14.45" customHeight="1">
      <c r="A87" s="156" t="s">
        <v>132</v>
      </c>
      <c r="B87" s="157">
        <v>0</v>
      </c>
      <c r="C87" s="157">
        <v>1.4525789999999998</v>
      </c>
      <c r="D87" s="157">
        <v>0</v>
      </c>
      <c r="E87" s="157">
        <v>0</v>
      </c>
      <c r="F87" s="157">
        <v>0</v>
      </c>
      <c r="G87" s="157">
        <v>0</v>
      </c>
      <c r="H87" s="157">
        <v>1.7709509999999999</v>
      </c>
      <c r="I87" s="157">
        <v>0</v>
      </c>
      <c r="J87" s="157">
        <v>0</v>
      </c>
      <c r="K87" s="157">
        <v>0</v>
      </c>
    </row>
    <row r="88" spans="1:11" s="52" customFormat="1" ht="14.45" customHeight="1">
      <c r="A88" s="156" t="s">
        <v>4</v>
      </c>
      <c r="B88" s="157">
        <v>0.61101499999999997</v>
      </c>
      <c r="C88" s="157">
        <v>3.3191359999999999</v>
      </c>
      <c r="D88" s="157">
        <v>0</v>
      </c>
      <c r="E88" s="157">
        <v>0</v>
      </c>
      <c r="F88" s="157">
        <v>0</v>
      </c>
      <c r="G88" s="157">
        <v>0.38007600000000002</v>
      </c>
      <c r="H88" s="157">
        <v>2.119122</v>
      </c>
      <c r="I88" s="157">
        <v>0</v>
      </c>
      <c r="J88" s="157">
        <v>0</v>
      </c>
      <c r="K88" s="157">
        <v>0</v>
      </c>
    </row>
    <row r="89" spans="1:11" s="52" customFormat="1" ht="14.45" customHeight="1">
      <c r="A89" s="156" t="s">
        <v>81</v>
      </c>
      <c r="B89" s="157">
        <v>0.111</v>
      </c>
      <c r="C89" s="157">
        <v>3.153</v>
      </c>
      <c r="D89" s="157">
        <v>0</v>
      </c>
      <c r="E89" s="157">
        <v>0</v>
      </c>
      <c r="F89" s="157">
        <v>0.47561900000000001</v>
      </c>
      <c r="G89" s="157">
        <v>7.0000000000000007E-2</v>
      </c>
      <c r="H89" s="157">
        <v>4.28</v>
      </c>
      <c r="I89" s="157">
        <v>0</v>
      </c>
      <c r="J89" s="157">
        <v>0</v>
      </c>
      <c r="K89" s="157">
        <v>0</v>
      </c>
    </row>
    <row r="90" spans="1:11" s="52" customFormat="1" ht="14.45" customHeight="1">
      <c r="A90" s="156" t="s">
        <v>134</v>
      </c>
      <c r="B90" s="157">
        <v>0</v>
      </c>
      <c r="C90" s="157">
        <v>10.155867000000001</v>
      </c>
      <c r="D90" s="157">
        <v>0</v>
      </c>
      <c r="E90" s="157">
        <v>0</v>
      </c>
      <c r="F90" s="157">
        <v>0</v>
      </c>
      <c r="G90" s="157">
        <v>0</v>
      </c>
      <c r="H90" s="157">
        <v>9.3173529999999989</v>
      </c>
      <c r="I90" s="157">
        <v>0</v>
      </c>
      <c r="J90" s="157">
        <v>0</v>
      </c>
      <c r="K90" s="157">
        <v>0</v>
      </c>
    </row>
    <row r="91" spans="1:11" s="52" customFormat="1" ht="14.45" customHeight="1">
      <c r="A91" s="158" t="s">
        <v>183</v>
      </c>
      <c r="B91" s="115">
        <f t="shared" ref="B91:K91" si="4">SUM(B73:B90)</f>
        <v>0.72201499999999996</v>
      </c>
      <c r="C91" s="115">
        <f t="shared" si="4"/>
        <v>21.268146000000002</v>
      </c>
      <c r="D91" s="115">
        <f t="shared" si="4"/>
        <v>9.7769000000000009E-2</v>
      </c>
      <c r="E91" s="115">
        <f t="shared" si="4"/>
        <v>1.3357370000000002</v>
      </c>
      <c r="F91" s="115">
        <f t="shared" si="4"/>
        <v>0.74116099999999996</v>
      </c>
      <c r="G91" s="115">
        <f t="shared" si="4"/>
        <v>0.45007600000000003</v>
      </c>
      <c r="H91" s="115">
        <f t="shared" si="4"/>
        <v>20.472268</v>
      </c>
      <c r="I91" s="115">
        <f t="shared" si="4"/>
        <v>9.2480000000000007E-2</v>
      </c>
      <c r="J91" s="115">
        <f t="shared" si="4"/>
        <v>1.0413540000000001</v>
      </c>
      <c r="K91" s="115">
        <f t="shared" si="4"/>
        <v>8.9500000000000007E-4</v>
      </c>
    </row>
    <row r="92" spans="1:11" s="52" customFormat="1" ht="15.75" customHeight="1">
      <c r="A92" s="160"/>
      <c r="B92" s="157"/>
      <c r="C92" s="157"/>
      <c r="D92" s="157"/>
      <c r="E92" s="157"/>
      <c r="F92" s="157"/>
      <c r="G92" s="157"/>
      <c r="H92" s="157"/>
      <c r="I92" s="157"/>
      <c r="J92" s="157"/>
      <c r="K92" s="157"/>
    </row>
    <row r="93" spans="1:11" s="52" customFormat="1" ht="14.45" customHeight="1">
      <c r="A93" s="156" t="s">
        <v>104</v>
      </c>
      <c r="B93" s="157">
        <v>0</v>
      </c>
      <c r="C93" s="157">
        <v>0.06</v>
      </c>
      <c r="D93" s="157">
        <v>0</v>
      </c>
      <c r="E93" s="157">
        <v>7.4999999999999993E-5</v>
      </c>
      <c r="F93" s="157">
        <v>0</v>
      </c>
      <c r="G93" s="157">
        <v>0</v>
      </c>
      <c r="H93" s="157">
        <v>6.0139999999999999E-2</v>
      </c>
      <c r="I93" s="157">
        <v>0</v>
      </c>
      <c r="J93" s="157">
        <v>0</v>
      </c>
      <c r="K93" s="157">
        <v>0</v>
      </c>
    </row>
    <row r="94" spans="1:11" s="52" customFormat="1" ht="14.45" customHeight="1">
      <c r="A94" s="156" t="s">
        <v>128</v>
      </c>
      <c r="B94" s="157">
        <v>0</v>
      </c>
      <c r="C94" s="157">
        <v>1.2199999999999999E-2</v>
      </c>
      <c r="D94" s="157">
        <v>0</v>
      </c>
      <c r="E94" s="157">
        <v>0</v>
      </c>
      <c r="F94" s="157">
        <v>2.6419999999999998E-3</v>
      </c>
      <c r="G94" s="157">
        <v>0</v>
      </c>
      <c r="H94" s="157">
        <v>1.2199999999999999E-2</v>
      </c>
      <c r="I94" s="157">
        <v>0</v>
      </c>
      <c r="J94" s="157">
        <v>0</v>
      </c>
      <c r="K94" s="157">
        <v>0</v>
      </c>
    </row>
    <row r="95" spans="1:11" s="52" customFormat="1" ht="25.5">
      <c r="A95" s="156" t="s">
        <v>196</v>
      </c>
      <c r="B95" s="157">
        <v>0</v>
      </c>
      <c r="C95" s="157">
        <v>0</v>
      </c>
      <c r="D95" s="157">
        <v>0</v>
      </c>
      <c r="E95" s="157">
        <v>0</v>
      </c>
      <c r="F95" s="157">
        <v>5.6979000000000002E-2</v>
      </c>
      <c r="G95" s="157">
        <v>0</v>
      </c>
      <c r="H95" s="157">
        <v>0</v>
      </c>
      <c r="I95" s="157">
        <v>0</v>
      </c>
      <c r="J95" s="157">
        <v>0</v>
      </c>
      <c r="K95" s="157">
        <v>0</v>
      </c>
    </row>
    <row r="96" spans="1:11" s="52" customFormat="1" ht="14.45" customHeight="1">
      <c r="A96" s="156" t="s">
        <v>125</v>
      </c>
      <c r="B96" s="157">
        <v>0</v>
      </c>
      <c r="C96" s="157">
        <v>0</v>
      </c>
      <c r="D96" s="157">
        <v>0</v>
      </c>
      <c r="E96" s="157">
        <v>2.2800000000000001E-2</v>
      </c>
      <c r="F96" s="157">
        <v>0</v>
      </c>
      <c r="G96" s="157">
        <v>0</v>
      </c>
      <c r="H96" s="157">
        <v>0</v>
      </c>
      <c r="I96" s="157">
        <v>0</v>
      </c>
      <c r="J96" s="157">
        <v>9.300000000000001E-3</v>
      </c>
      <c r="K96" s="157">
        <v>0</v>
      </c>
    </row>
    <row r="97" spans="1:11" s="52" customFormat="1" ht="14.45" customHeight="1">
      <c r="A97" s="156" t="s">
        <v>105</v>
      </c>
      <c r="B97" s="157">
        <v>0</v>
      </c>
      <c r="C97" s="157">
        <v>0.17208400000000001</v>
      </c>
      <c r="D97" s="157">
        <v>0</v>
      </c>
      <c r="E97" s="157">
        <v>0</v>
      </c>
      <c r="F97" s="157">
        <v>0</v>
      </c>
      <c r="G97" s="157">
        <v>0</v>
      </c>
      <c r="H97" s="157">
        <v>0.37612799999999996</v>
      </c>
      <c r="I97" s="157">
        <v>0</v>
      </c>
      <c r="J97" s="157">
        <v>0</v>
      </c>
      <c r="K97" s="157">
        <v>0</v>
      </c>
    </row>
    <row r="98" spans="1:11" s="52" customFormat="1" ht="14.45" customHeight="1">
      <c r="A98" s="156" t="s">
        <v>129</v>
      </c>
      <c r="B98" s="157">
        <v>0</v>
      </c>
      <c r="C98" s="157">
        <v>9.1446E-2</v>
      </c>
      <c r="D98" s="157">
        <v>0</v>
      </c>
      <c r="E98" s="157">
        <v>0</v>
      </c>
      <c r="F98" s="157">
        <v>0</v>
      </c>
      <c r="G98" s="157">
        <v>0</v>
      </c>
      <c r="H98" s="157">
        <v>9.1446E-2</v>
      </c>
      <c r="I98" s="157">
        <v>0</v>
      </c>
      <c r="J98" s="157">
        <v>0</v>
      </c>
      <c r="K98" s="157">
        <v>0</v>
      </c>
    </row>
    <row r="99" spans="1:11" s="52" customFormat="1" ht="14.45" customHeight="1">
      <c r="A99" s="156" t="s">
        <v>124</v>
      </c>
      <c r="B99" s="157">
        <v>0</v>
      </c>
      <c r="C99" s="157">
        <v>0.18159299999999998</v>
      </c>
      <c r="D99" s="157">
        <v>0</v>
      </c>
      <c r="E99" s="157">
        <v>0</v>
      </c>
      <c r="F99" s="157">
        <v>0</v>
      </c>
      <c r="G99" s="157">
        <v>0</v>
      </c>
      <c r="H99" s="157">
        <v>0.18159299999999998</v>
      </c>
      <c r="I99" s="157">
        <v>0</v>
      </c>
      <c r="J99" s="157">
        <v>0</v>
      </c>
      <c r="K99" s="157">
        <v>0</v>
      </c>
    </row>
    <row r="100" spans="1:11" s="52" customFormat="1" ht="14.45" customHeight="1">
      <c r="A100" s="156" t="s">
        <v>103</v>
      </c>
      <c r="B100" s="157">
        <v>0</v>
      </c>
      <c r="C100" s="157">
        <v>0.173901</v>
      </c>
      <c r="D100" s="157">
        <v>0</v>
      </c>
      <c r="E100" s="157">
        <v>0</v>
      </c>
      <c r="F100" s="157">
        <v>0</v>
      </c>
      <c r="G100" s="157">
        <v>0</v>
      </c>
      <c r="H100" s="157">
        <v>0.173901</v>
      </c>
      <c r="I100" s="157">
        <v>0</v>
      </c>
      <c r="J100" s="157">
        <v>0</v>
      </c>
      <c r="K100" s="157">
        <v>0</v>
      </c>
    </row>
    <row r="101" spans="1:11" s="52" customFormat="1" ht="14.45" customHeight="1">
      <c r="A101" s="156" t="s">
        <v>94</v>
      </c>
      <c r="B101" s="157">
        <v>0</v>
      </c>
      <c r="C101" s="157">
        <v>0.54590700000000003</v>
      </c>
      <c r="D101" s="157">
        <v>0</v>
      </c>
      <c r="E101" s="157">
        <v>0</v>
      </c>
      <c r="F101" s="157">
        <v>0</v>
      </c>
      <c r="G101" s="157">
        <v>0</v>
      </c>
      <c r="H101" s="157">
        <v>0.48816999999999999</v>
      </c>
      <c r="I101" s="157">
        <v>0</v>
      </c>
      <c r="J101" s="157">
        <v>0</v>
      </c>
      <c r="K101" s="157">
        <v>0</v>
      </c>
    </row>
    <row r="102" spans="1:11" s="52" customFormat="1" ht="14.45" customHeight="1">
      <c r="A102" s="156" t="s">
        <v>32</v>
      </c>
      <c r="B102" s="157">
        <v>0.27685100000000001</v>
      </c>
      <c r="C102" s="157">
        <v>5.4903E-2</v>
      </c>
      <c r="D102" s="157">
        <v>0</v>
      </c>
      <c r="E102" s="157">
        <v>9.3400000000000004E-4</v>
      </c>
      <c r="F102" s="157">
        <v>0.55058200000000002</v>
      </c>
      <c r="G102" s="157">
        <v>0.63617200000000007</v>
      </c>
      <c r="H102" s="157">
        <v>0.380019</v>
      </c>
      <c r="I102" s="157">
        <v>0</v>
      </c>
      <c r="J102" s="157">
        <v>2.6440000000000001E-3</v>
      </c>
      <c r="K102" s="157">
        <v>0.633413</v>
      </c>
    </row>
    <row r="103" spans="1:11" s="52" customFormat="1" ht="14.45" customHeight="1">
      <c r="A103" s="156" t="s">
        <v>123</v>
      </c>
      <c r="B103" s="157">
        <v>0</v>
      </c>
      <c r="C103" s="157">
        <v>1.142828</v>
      </c>
      <c r="D103" s="157">
        <v>0</v>
      </c>
      <c r="E103" s="157">
        <v>1.6518999999999999E-2</v>
      </c>
      <c r="F103" s="157">
        <v>0</v>
      </c>
      <c r="G103" s="157">
        <v>0</v>
      </c>
      <c r="H103" s="157">
        <v>0.55584299999999998</v>
      </c>
      <c r="I103" s="157">
        <v>0</v>
      </c>
      <c r="J103" s="157">
        <v>1.2763E-2</v>
      </c>
      <c r="K103" s="157">
        <v>0</v>
      </c>
    </row>
    <row r="104" spans="1:11" s="52" customFormat="1" ht="14.45" customHeight="1">
      <c r="A104" s="156" t="s">
        <v>224</v>
      </c>
      <c r="B104" s="157">
        <v>0</v>
      </c>
      <c r="C104" s="157">
        <v>1.1088750000000001</v>
      </c>
      <c r="D104" s="157">
        <v>0</v>
      </c>
      <c r="E104" s="157">
        <v>0</v>
      </c>
      <c r="F104" s="157">
        <v>7.8002000000000002E-2</v>
      </c>
      <c r="G104" s="157">
        <v>0</v>
      </c>
      <c r="H104" s="157">
        <v>1.1088750000000001</v>
      </c>
      <c r="I104" s="157">
        <v>0</v>
      </c>
      <c r="J104" s="157">
        <v>0</v>
      </c>
      <c r="K104" s="157">
        <v>0</v>
      </c>
    </row>
    <row r="105" spans="1:11" s="52" customFormat="1" ht="14.45" customHeight="1">
      <c r="A105" s="156" t="s">
        <v>185</v>
      </c>
      <c r="B105" s="157">
        <v>0</v>
      </c>
      <c r="C105" s="157">
        <v>0</v>
      </c>
      <c r="D105" s="157">
        <v>0</v>
      </c>
      <c r="E105" s="157">
        <v>1.2587999999999999</v>
      </c>
      <c r="F105" s="157">
        <v>0</v>
      </c>
      <c r="G105" s="157">
        <v>0</v>
      </c>
      <c r="H105" s="157">
        <v>0</v>
      </c>
      <c r="I105" s="157">
        <v>0</v>
      </c>
      <c r="J105" s="157">
        <v>1.3080370000000001</v>
      </c>
      <c r="K105" s="157">
        <v>0</v>
      </c>
    </row>
    <row r="106" spans="1:11" s="52" customFormat="1" ht="25.5">
      <c r="A106" s="156" t="s">
        <v>122</v>
      </c>
      <c r="B106" s="157">
        <v>8.9248000000000008E-2</v>
      </c>
      <c r="C106" s="157">
        <v>0.57869399999999993</v>
      </c>
      <c r="D106" s="157">
        <v>0</v>
      </c>
      <c r="E106" s="157">
        <v>0</v>
      </c>
      <c r="F106" s="157">
        <v>0.82587599999999994</v>
      </c>
      <c r="G106" s="157">
        <v>3.2305999999999994E-2</v>
      </c>
      <c r="H106" s="157">
        <v>0.20947499999999999</v>
      </c>
      <c r="I106" s="157">
        <v>0</v>
      </c>
      <c r="J106" s="157">
        <v>0</v>
      </c>
      <c r="K106" s="157">
        <v>0</v>
      </c>
    </row>
    <row r="107" spans="1:11" s="52" customFormat="1" ht="14.45" customHeight="1">
      <c r="A107" s="156" t="s">
        <v>126</v>
      </c>
      <c r="B107" s="157">
        <v>0</v>
      </c>
      <c r="C107" s="157">
        <v>1.5666369999999998</v>
      </c>
      <c r="D107" s="157">
        <v>0</v>
      </c>
      <c r="E107" s="157">
        <v>0</v>
      </c>
      <c r="F107" s="157">
        <v>0</v>
      </c>
      <c r="G107" s="157">
        <v>0</v>
      </c>
      <c r="H107" s="157">
        <v>1.2722529999999999</v>
      </c>
      <c r="I107" s="157">
        <v>0</v>
      </c>
      <c r="J107" s="157">
        <v>0</v>
      </c>
      <c r="K107" s="157">
        <v>0</v>
      </c>
    </row>
    <row r="108" spans="1:11" s="52" customFormat="1" ht="14.45" customHeight="1">
      <c r="A108" s="156" t="s">
        <v>90</v>
      </c>
      <c r="B108" s="157">
        <v>0.216423</v>
      </c>
      <c r="C108" s="157">
        <v>1.7864519999999999</v>
      </c>
      <c r="D108" s="157">
        <v>0</v>
      </c>
      <c r="E108" s="157">
        <v>0</v>
      </c>
      <c r="F108" s="157">
        <v>8.0299999999999989E-3</v>
      </c>
      <c r="G108" s="157">
        <v>0.27284700000000001</v>
      </c>
      <c r="H108" s="157">
        <v>2.4876550000000002</v>
      </c>
      <c r="I108" s="157">
        <v>0</v>
      </c>
      <c r="J108" s="157">
        <v>0</v>
      </c>
      <c r="K108" s="157">
        <v>0</v>
      </c>
    </row>
    <row r="109" spans="1:11" s="52" customFormat="1" ht="14.45" customHeight="1">
      <c r="A109" s="156" t="s">
        <v>127</v>
      </c>
      <c r="B109" s="157">
        <v>0</v>
      </c>
      <c r="C109" s="157">
        <v>1.964108</v>
      </c>
      <c r="D109" s="157">
        <v>0</v>
      </c>
      <c r="E109" s="157">
        <v>0</v>
      </c>
      <c r="F109" s="157">
        <v>0</v>
      </c>
      <c r="G109" s="157">
        <v>0</v>
      </c>
      <c r="H109" s="157">
        <v>0.83299999999999996</v>
      </c>
      <c r="I109" s="157">
        <v>0</v>
      </c>
      <c r="J109" s="157">
        <v>0</v>
      </c>
      <c r="K109" s="157">
        <v>0</v>
      </c>
    </row>
    <row r="110" spans="1:11" s="52" customFormat="1" ht="14.45" customHeight="1">
      <c r="A110" s="156" t="s">
        <v>85</v>
      </c>
      <c r="B110" s="157">
        <v>0</v>
      </c>
      <c r="C110" s="157">
        <v>1.7696590000000001</v>
      </c>
      <c r="D110" s="157">
        <v>0</v>
      </c>
      <c r="E110" s="157">
        <v>3.6580870000000001</v>
      </c>
      <c r="F110" s="157">
        <v>0</v>
      </c>
      <c r="G110" s="157">
        <v>0</v>
      </c>
      <c r="H110" s="157">
        <v>1.8495550000000001</v>
      </c>
      <c r="I110" s="157">
        <v>0</v>
      </c>
      <c r="J110" s="157">
        <v>2.3742350000000001</v>
      </c>
      <c r="K110" s="157">
        <v>0</v>
      </c>
    </row>
    <row r="111" spans="1:11" s="52" customFormat="1" ht="14.45" customHeight="1">
      <c r="A111" s="156" t="s">
        <v>121</v>
      </c>
      <c r="B111" s="157">
        <v>0</v>
      </c>
      <c r="C111" s="157">
        <v>0</v>
      </c>
      <c r="D111" s="157">
        <v>5.5704539999999998</v>
      </c>
      <c r="E111" s="157">
        <v>0</v>
      </c>
      <c r="F111" s="157">
        <v>0</v>
      </c>
      <c r="G111" s="157">
        <v>0</v>
      </c>
      <c r="H111" s="157">
        <v>0</v>
      </c>
      <c r="I111" s="157">
        <v>6.0990110000000008</v>
      </c>
      <c r="J111" s="157">
        <v>0</v>
      </c>
      <c r="K111" s="157">
        <v>0</v>
      </c>
    </row>
    <row r="112" spans="1:11" s="52" customFormat="1" ht="14.45" customHeight="1">
      <c r="A112" s="156" t="s">
        <v>84</v>
      </c>
      <c r="B112" s="157">
        <v>0</v>
      </c>
      <c r="C112" s="157">
        <v>7.102544</v>
      </c>
      <c r="D112" s="157">
        <v>0</v>
      </c>
      <c r="E112" s="157">
        <v>0</v>
      </c>
      <c r="F112" s="157">
        <v>0</v>
      </c>
      <c r="G112" s="157">
        <v>0</v>
      </c>
      <c r="H112" s="157">
        <v>12.704321999999999</v>
      </c>
      <c r="I112" s="157">
        <v>0</v>
      </c>
      <c r="J112" s="157">
        <v>0</v>
      </c>
      <c r="K112" s="157">
        <v>0</v>
      </c>
    </row>
    <row r="113" spans="1:11" s="52" customFormat="1" ht="14.45" customHeight="1">
      <c r="A113" s="156" t="s">
        <v>87</v>
      </c>
      <c r="B113" s="157">
        <v>0</v>
      </c>
      <c r="C113" s="157">
        <v>4.8870149999999999</v>
      </c>
      <c r="D113" s="157">
        <v>0</v>
      </c>
      <c r="E113" s="157">
        <v>0</v>
      </c>
      <c r="F113" s="157">
        <v>0</v>
      </c>
      <c r="G113" s="157">
        <v>0</v>
      </c>
      <c r="H113" s="157">
        <v>4.7483209999999998</v>
      </c>
      <c r="I113" s="157">
        <v>0</v>
      </c>
      <c r="J113" s="157">
        <v>0</v>
      </c>
      <c r="K113" s="157">
        <v>0</v>
      </c>
    </row>
    <row r="114" spans="1:11" s="52" customFormat="1" ht="14.45" customHeight="1">
      <c r="A114" s="156" t="s">
        <v>160</v>
      </c>
      <c r="B114" s="157">
        <v>0</v>
      </c>
      <c r="C114" s="157">
        <v>5.8833459999999995</v>
      </c>
      <c r="D114" s="157">
        <v>0</v>
      </c>
      <c r="E114" s="157">
        <v>0</v>
      </c>
      <c r="F114" s="157">
        <v>0</v>
      </c>
      <c r="G114" s="157">
        <v>0</v>
      </c>
      <c r="H114" s="157">
        <v>4.7699989999999994</v>
      </c>
      <c r="I114" s="157">
        <v>0</v>
      </c>
      <c r="J114" s="157">
        <v>0</v>
      </c>
      <c r="K114" s="157">
        <v>0</v>
      </c>
    </row>
    <row r="115" spans="1:11" s="52" customFormat="1" ht="14.45" customHeight="1">
      <c r="A115" s="156" t="s">
        <v>7</v>
      </c>
      <c r="B115" s="157">
        <v>14.457535999999999</v>
      </c>
      <c r="C115" s="157">
        <v>0</v>
      </c>
      <c r="D115" s="157">
        <v>0</v>
      </c>
      <c r="E115" s="157">
        <v>0</v>
      </c>
      <c r="F115" s="157">
        <v>2.4726270000000001</v>
      </c>
      <c r="G115" s="157">
        <v>18.296402999999998</v>
      </c>
      <c r="H115" s="157">
        <v>0</v>
      </c>
      <c r="I115" s="157">
        <v>0</v>
      </c>
      <c r="J115" s="157">
        <v>0</v>
      </c>
      <c r="K115" s="157">
        <v>0</v>
      </c>
    </row>
    <row r="116" spans="1:11" s="52" customFormat="1" ht="14.45" customHeight="1">
      <c r="A116" s="156" t="s">
        <v>56</v>
      </c>
      <c r="B116" s="157">
        <v>0</v>
      </c>
      <c r="C116" s="157">
        <v>7.6</v>
      </c>
      <c r="D116" s="157">
        <v>0</v>
      </c>
      <c r="E116" s="157">
        <v>0</v>
      </c>
      <c r="F116" s="157">
        <v>0</v>
      </c>
      <c r="G116" s="157">
        <v>0</v>
      </c>
      <c r="H116" s="157">
        <v>6.7637150000000004</v>
      </c>
      <c r="I116" s="157">
        <v>0</v>
      </c>
      <c r="J116" s="157">
        <v>0</v>
      </c>
      <c r="K116" s="157">
        <v>0</v>
      </c>
    </row>
    <row r="117" spans="1:11" s="52" customFormat="1" ht="14.45" customHeight="1">
      <c r="A117" s="156" t="s">
        <v>58</v>
      </c>
      <c r="B117" s="157">
        <v>0</v>
      </c>
      <c r="C117" s="157">
        <v>18.847999999999999</v>
      </c>
      <c r="D117" s="157">
        <v>0</v>
      </c>
      <c r="E117" s="157">
        <v>0.17</v>
      </c>
      <c r="F117" s="157">
        <v>3.6999999999999998E-2</v>
      </c>
      <c r="G117" s="157">
        <v>0</v>
      </c>
      <c r="H117" s="157">
        <v>19.533999999999999</v>
      </c>
      <c r="I117" s="157">
        <v>0</v>
      </c>
      <c r="J117" s="157">
        <v>7.6999999999999999E-2</v>
      </c>
      <c r="K117" s="157">
        <v>0</v>
      </c>
    </row>
    <row r="118" spans="1:11" s="52" customFormat="1" ht="14.45" customHeight="1">
      <c r="A118" s="156" t="s">
        <v>163</v>
      </c>
      <c r="B118" s="157">
        <v>6.5680370000000003</v>
      </c>
      <c r="C118" s="157">
        <v>24.309557000000002</v>
      </c>
      <c r="D118" s="157">
        <v>18.741298</v>
      </c>
      <c r="E118" s="157">
        <v>0</v>
      </c>
      <c r="F118" s="157">
        <v>0.73210799999999998</v>
      </c>
      <c r="G118" s="157">
        <v>7.5210879999999998</v>
      </c>
      <c r="H118" s="157">
        <v>30.594834000000002</v>
      </c>
      <c r="I118" s="157">
        <v>19.378229000000001</v>
      </c>
      <c r="J118" s="157">
        <v>0</v>
      </c>
      <c r="K118" s="157">
        <v>0</v>
      </c>
    </row>
    <row r="119" spans="1:11" s="52" customFormat="1" ht="14.45" customHeight="1">
      <c r="A119" s="156" t="s">
        <v>93</v>
      </c>
      <c r="B119" s="157">
        <v>0</v>
      </c>
      <c r="C119" s="157">
        <v>0</v>
      </c>
      <c r="D119" s="157">
        <v>36.892212000000001</v>
      </c>
      <c r="E119" s="157">
        <v>0</v>
      </c>
      <c r="F119" s="157">
        <v>0</v>
      </c>
      <c r="G119" s="157">
        <v>0</v>
      </c>
      <c r="H119" s="157">
        <v>0</v>
      </c>
      <c r="I119" s="157">
        <v>41.629156999999999</v>
      </c>
      <c r="J119" s="157">
        <v>0</v>
      </c>
      <c r="K119" s="157">
        <v>0</v>
      </c>
    </row>
    <row r="120" spans="1:11" s="52" customFormat="1" ht="14.45" customHeight="1">
      <c r="A120" s="156" t="s">
        <v>92</v>
      </c>
      <c r="B120" s="157">
        <v>0</v>
      </c>
      <c r="C120" s="157">
        <v>32.354976999999998</v>
      </c>
      <c r="D120" s="157">
        <v>0</v>
      </c>
      <c r="E120" s="157">
        <v>0</v>
      </c>
      <c r="F120" s="157">
        <v>1.782602</v>
      </c>
      <c r="G120" s="157">
        <v>0</v>
      </c>
      <c r="H120" s="157">
        <v>36.836050999999998</v>
      </c>
      <c r="I120" s="157">
        <v>0</v>
      </c>
      <c r="J120" s="157">
        <v>0</v>
      </c>
      <c r="K120" s="157">
        <v>0</v>
      </c>
    </row>
    <row r="121" spans="1:11" s="52" customFormat="1" ht="14.45" customHeight="1">
      <c r="A121" s="156" t="s">
        <v>195</v>
      </c>
      <c r="B121" s="157">
        <v>4.5281279999999997</v>
      </c>
      <c r="C121" s="157">
        <v>35.666016000000006</v>
      </c>
      <c r="D121" s="157">
        <v>0</v>
      </c>
      <c r="E121" s="157">
        <v>0</v>
      </c>
      <c r="F121" s="157">
        <v>0.91115000000000002</v>
      </c>
      <c r="G121" s="157">
        <v>5.4819110000000002</v>
      </c>
      <c r="H121" s="157">
        <v>35.253487999999997</v>
      </c>
      <c r="I121" s="157">
        <v>0</v>
      </c>
      <c r="J121" s="157">
        <v>0</v>
      </c>
      <c r="K121" s="157">
        <v>1.4519580000000001</v>
      </c>
    </row>
    <row r="122" spans="1:11" s="52" customFormat="1" ht="14.45" customHeight="1">
      <c r="A122" s="156" t="s">
        <v>141</v>
      </c>
      <c r="B122" s="157">
        <v>5.8965360000000002</v>
      </c>
      <c r="C122" s="157">
        <v>41.800545000000007</v>
      </c>
      <c r="D122" s="157">
        <v>10.316709000000001</v>
      </c>
      <c r="E122" s="157">
        <v>0</v>
      </c>
      <c r="F122" s="157">
        <v>0.147728</v>
      </c>
      <c r="G122" s="157">
        <v>5.9702719999999996</v>
      </c>
      <c r="H122" s="157">
        <v>40.870430999999996</v>
      </c>
      <c r="I122" s="157">
        <v>10.137947</v>
      </c>
      <c r="J122" s="157">
        <v>0</v>
      </c>
      <c r="K122" s="157">
        <v>0</v>
      </c>
    </row>
    <row r="123" spans="1:11" s="52" customFormat="1" ht="14.45" customHeight="1">
      <c r="A123" s="156" t="s">
        <v>161</v>
      </c>
      <c r="B123" s="157">
        <v>22.231155999999999</v>
      </c>
      <c r="C123" s="157">
        <v>95.339896999999993</v>
      </c>
      <c r="D123" s="157">
        <v>1.8912629999999999</v>
      </c>
      <c r="E123" s="157">
        <v>0</v>
      </c>
      <c r="F123" s="157">
        <v>0.22600100000000001</v>
      </c>
      <c r="G123" s="157">
        <v>24.961908999999999</v>
      </c>
      <c r="H123" s="157">
        <v>88.634962999999999</v>
      </c>
      <c r="I123" s="157">
        <v>1.9860260000000001</v>
      </c>
      <c r="J123" s="157">
        <v>0</v>
      </c>
      <c r="K123" s="157">
        <v>0.20402699999999999</v>
      </c>
    </row>
    <row r="124" spans="1:11" s="52" customFormat="1" ht="14.45" customHeight="1">
      <c r="A124" s="156" t="s">
        <v>27</v>
      </c>
      <c r="B124" s="157">
        <v>39.681597000000004</v>
      </c>
      <c r="C124" s="157">
        <v>124.04398599999999</v>
      </c>
      <c r="D124" s="157">
        <v>0</v>
      </c>
      <c r="E124" s="157">
        <v>0</v>
      </c>
      <c r="F124" s="157">
        <v>0.92001300000000008</v>
      </c>
      <c r="G124" s="157">
        <v>37.873614000000003</v>
      </c>
      <c r="H124" s="157">
        <v>123.570438</v>
      </c>
      <c r="I124" s="157">
        <v>0</v>
      </c>
      <c r="J124" s="157">
        <v>0</v>
      </c>
      <c r="K124" s="157">
        <v>0.90235600000000005</v>
      </c>
    </row>
    <row r="125" spans="1:11" s="52" customFormat="1" ht="14.45" customHeight="1">
      <c r="A125" s="156" t="s">
        <v>6</v>
      </c>
      <c r="B125" s="157">
        <v>58.25</v>
      </c>
      <c r="C125" s="157">
        <v>66.275999999999996</v>
      </c>
      <c r="D125" s="157">
        <v>121.12278000000001</v>
      </c>
      <c r="E125" s="157">
        <v>6.0000000000000001E-3</v>
      </c>
      <c r="F125" s="157">
        <v>3.9590000000000001</v>
      </c>
      <c r="G125" s="157">
        <v>55.053478000000005</v>
      </c>
      <c r="H125" s="157">
        <v>62.938847000000003</v>
      </c>
      <c r="I125" s="157">
        <v>115.02396300000001</v>
      </c>
      <c r="J125" s="157">
        <v>5.6980000000000008E-3</v>
      </c>
      <c r="K125" s="157">
        <v>0</v>
      </c>
    </row>
    <row r="126" spans="1:11" s="52" customFormat="1" ht="25.5">
      <c r="A126" s="156" t="s">
        <v>162</v>
      </c>
      <c r="B126" s="157">
        <v>101.81532199999999</v>
      </c>
      <c r="C126" s="157">
        <v>372.51165999999995</v>
      </c>
      <c r="D126" s="157">
        <v>0</v>
      </c>
      <c r="E126" s="157">
        <v>0</v>
      </c>
      <c r="F126" s="157">
        <v>0.51403399999999999</v>
      </c>
      <c r="G126" s="157">
        <v>122.251064</v>
      </c>
      <c r="H126" s="157">
        <v>420.53210899999999</v>
      </c>
      <c r="I126" s="157">
        <v>0</v>
      </c>
      <c r="J126" s="157">
        <v>0</v>
      </c>
      <c r="K126" s="157">
        <v>0</v>
      </c>
    </row>
    <row r="127" spans="1:11" s="52" customFormat="1" ht="14.45" customHeight="1">
      <c r="A127" s="158" t="s">
        <v>184</v>
      </c>
      <c r="B127" s="92">
        <f t="shared" ref="B127:F127" si="5">SUM(B93:B126)</f>
        <v>254.01083399999999</v>
      </c>
      <c r="C127" s="92">
        <f t="shared" si="5"/>
        <v>847.83282999999994</v>
      </c>
      <c r="D127" s="92">
        <f t="shared" si="5"/>
        <v>194.534716</v>
      </c>
      <c r="E127" s="92">
        <f t="shared" si="5"/>
        <v>5.1332149999999999</v>
      </c>
      <c r="F127" s="92">
        <f t="shared" si="5"/>
        <v>13.224374000000001</v>
      </c>
      <c r="G127" s="92">
        <f t="shared" ref="G127:K127" si="6">SUM(G93:G126)</f>
        <v>278.35106400000001</v>
      </c>
      <c r="H127" s="92">
        <f t="shared" si="6"/>
        <v>897.831771</v>
      </c>
      <c r="I127" s="92">
        <f t="shared" si="6"/>
        <v>194.254333</v>
      </c>
      <c r="J127" s="92">
        <f t="shared" si="6"/>
        <v>3.7896770000000006</v>
      </c>
      <c r="K127" s="92">
        <f t="shared" si="6"/>
        <v>3.1917540000000004</v>
      </c>
    </row>
    <row r="128" spans="1:11" s="52" customFormat="1" ht="14.45" customHeight="1">
      <c r="A128" s="158" t="s">
        <v>168</v>
      </c>
      <c r="B128" s="92">
        <f t="shared" ref="B128:F128" si="7">B127+B91+B72+B69+B27+B17</f>
        <v>305.92130399999996</v>
      </c>
      <c r="C128" s="92">
        <f t="shared" si="7"/>
        <v>986.73433</v>
      </c>
      <c r="D128" s="92">
        <f t="shared" si="7"/>
        <v>196.92226100000002</v>
      </c>
      <c r="E128" s="92">
        <f t="shared" si="7"/>
        <v>11.793636000000001</v>
      </c>
      <c r="F128" s="92">
        <f t="shared" si="7"/>
        <v>28.877894999999999</v>
      </c>
      <c r="G128" s="92">
        <f t="shared" ref="G128:K128" si="8">G127+G91+G72+G69+G27+G17</f>
        <v>326.61220300000002</v>
      </c>
      <c r="H128" s="92">
        <f t="shared" si="8"/>
        <v>1011.752887</v>
      </c>
      <c r="I128" s="92">
        <f t="shared" si="8"/>
        <v>196.83008500000003</v>
      </c>
      <c r="J128" s="92">
        <f t="shared" si="8"/>
        <v>8.1480720000000009</v>
      </c>
      <c r="K128" s="92">
        <f t="shared" si="8"/>
        <v>16.734653999999999</v>
      </c>
    </row>
    <row r="129" spans="1:11" ht="13.5" customHeight="1" thickBot="1">
      <c r="A129" s="254" t="s">
        <v>276</v>
      </c>
      <c r="B129" s="255"/>
      <c r="C129" s="255"/>
      <c r="D129" s="255"/>
      <c r="E129" s="255"/>
      <c r="F129" s="255"/>
      <c r="G129" s="255"/>
      <c r="H129" s="255"/>
      <c r="I129" s="255"/>
      <c r="J129" s="255"/>
      <c r="K129" s="256"/>
    </row>
  </sheetData>
  <sortState ref="A94:K127">
    <sortCondition ref="A94:A127"/>
  </sortState>
  <mergeCells count="5">
    <mergeCell ref="B3:F3"/>
    <mergeCell ref="G3:K3"/>
    <mergeCell ref="A1:K1"/>
    <mergeCell ref="A2:K2"/>
    <mergeCell ref="A129:K129"/>
  </mergeCells>
  <printOptions horizontalCentered="1"/>
  <pageMargins left="0.27559055118110237" right="0.27559055118110237" top="0.59055118110236227" bottom="0.59055118110236227" header="0.19685039370078741" footer="0.23622047244094491"/>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O84"/>
  <sheetViews>
    <sheetView zoomScaleNormal="100" zoomScaleSheetLayoutView="100" workbookViewId="0">
      <pane xSplit="1" ySplit="5" topLeftCell="B72" activePane="bottomRight" state="frozen"/>
      <selection pane="topRight" activeCell="B1" sqref="B1"/>
      <selection pane="bottomLeft" activeCell="A6" sqref="A6"/>
      <selection pane="bottomRight" activeCell="F91" sqref="F91"/>
    </sheetView>
  </sheetViews>
  <sheetFormatPr defaultRowHeight="12.75"/>
  <cols>
    <col min="1" max="1" width="14.5703125" style="54" customWidth="1"/>
    <col min="2" max="2" width="7.140625" style="54" customWidth="1"/>
    <col min="3" max="3" width="9.7109375" style="54" customWidth="1"/>
    <col min="4" max="4" width="9.85546875" style="54" bestFit="1" customWidth="1"/>
    <col min="5" max="6" width="7.140625" style="54" customWidth="1"/>
    <col min="7" max="7" width="7.5703125" style="54" bestFit="1" customWidth="1"/>
    <col min="8" max="8" width="10.140625" style="54" customWidth="1"/>
    <col min="9" max="9" width="9.85546875" style="54" bestFit="1" customWidth="1"/>
    <col min="10" max="10" width="6.85546875" style="54" customWidth="1"/>
    <col min="11" max="11" width="8.5703125" style="54" customWidth="1"/>
    <col min="12" max="12" width="9.5703125" style="54" bestFit="1" customWidth="1"/>
    <col min="13" max="14" width="9.140625" style="54"/>
    <col min="15" max="15" width="12.42578125" style="54" customWidth="1"/>
    <col min="16" max="16384" width="9.140625" style="54"/>
  </cols>
  <sheetData>
    <row r="1" spans="1:15" ht="19.5" customHeight="1">
      <c r="A1" s="247" t="s">
        <v>271</v>
      </c>
      <c r="B1" s="248"/>
      <c r="C1" s="248"/>
      <c r="D1" s="248"/>
      <c r="E1" s="248"/>
      <c r="F1" s="248"/>
      <c r="G1" s="248"/>
      <c r="H1" s="248"/>
      <c r="I1" s="248"/>
      <c r="J1" s="248"/>
      <c r="K1" s="249"/>
    </row>
    <row r="2" spans="1:15" ht="16.5">
      <c r="A2" s="243" t="s">
        <v>190</v>
      </c>
      <c r="B2" s="244"/>
      <c r="C2" s="244"/>
      <c r="D2" s="244"/>
      <c r="E2" s="244"/>
      <c r="F2" s="244"/>
      <c r="G2" s="245"/>
      <c r="H2" s="245"/>
      <c r="I2" s="245"/>
      <c r="J2" s="245"/>
      <c r="K2" s="246"/>
    </row>
    <row r="3" spans="1:15" s="52" customFormat="1" ht="17.25" customHeight="1">
      <c r="A3" s="228" t="s">
        <v>1</v>
      </c>
      <c r="B3" s="229">
        <v>2023</v>
      </c>
      <c r="C3" s="229"/>
      <c r="D3" s="229"/>
      <c r="E3" s="229"/>
      <c r="F3" s="229"/>
      <c r="G3" s="230" t="s">
        <v>268</v>
      </c>
      <c r="H3" s="230"/>
      <c r="I3" s="230"/>
      <c r="J3" s="230"/>
      <c r="K3" s="230"/>
    </row>
    <row r="4" spans="1:15" s="52" customFormat="1" ht="57" customHeight="1">
      <c r="A4" s="228"/>
      <c r="B4" s="100" t="s">
        <v>2</v>
      </c>
      <c r="C4" s="100" t="s">
        <v>217</v>
      </c>
      <c r="D4" s="100" t="s">
        <v>218</v>
      </c>
      <c r="E4" s="100" t="s">
        <v>199</v>
      </c>
      <c r="F4" s="100" t="s">
        <v>219</v>
      </c>
      <c r="G4" s="100" t="s">
        <v>2</v>
      </c>
      <c r="H4" s="100" t="s">
        <v>217</v>
      </c>
      <c r="I4" s="100" t="s">
        <v>218</v>
      </c>
      <c r="J4" s="100" t="s">
        <v>199</v>
      </c>
      <c r="K4" s="100" t="s">
        <v>219</v>
      </c>
    </row>
    <row r="5" spans="1:15" s="52" customFormat="1" ht="18" customHeight="1">
      <c r="A5" s="154" t="s">
        <v>9</v>
      </c>
      <c r="B5" s="91" t="s">
        <v>10</v>
      </c>
      <c r="C5" s="91" t="s">
        <v>11</v>
      </c>
      <c r="D5" s="91" t="s">
        <v>12</v>
      </c>
      <c r="E5" s="91" t="s">
        <v>13</v>
      </c>
      <c r="F5" s="91" t="s">
        <v>14</v>
      </c>
      <c r="G5" s="91" t="s">
        <v>15</v>
      </c>
      <c r="H5" s="91" t="s">
        <v>21</v>
      </c>
      <c r="I5" s="91" t="s">
        <v>16</v>
      </c>
      <c r="J5" s="91" t="s">
        <v>17</v>
      </c>
      <c r="K5" s="91" t="s">
        <v>18</v>
      </c>
    </row>
    <row r="6" spans="1:15" s="52" customFormat="1" ht="14.45" customHeight="1">
      <c r="A6" s="165" t="s">
        <v>38</v>
      </c>
      <c r="B6" s="166">
        <v>0</v>
      </c>
      <c r="C6" s="166">
        <v>4.0000000000000001E-3</v>
      </c>
      <c r="D6" s="166">
        <v>0</v>
      </c>
      <c r="E6" s="166">
        <v>0</v>
      </c>
      <c r="F6" s="166">
        <v>1E-3</v>
      </c>
      <c r="G6" s="166">
        <v>0</v>
      </c>
      <c r="H6" s="166">
        <v>4.0000000000000001E-3</v>
      </c>
      <c r="I6" s="166">
        <v>0</v>
      </c>
      <c r="J6" s="166">
        <v>0</v>
      </c>
      <c r="K6" s="166">
        <v>0</v>
      </c>
      <c r="L6" s="55"/>
      <c r="M6" s="117"/>
      <c r="N6" s="64"/>
      <c r="O6" s="118"/>
    </row>
    <row r="7" spans="1:15" s="52" customFormat="1" ht="14.45" customHeight="1">
      <c r="A7" s="165" t="s">
        <v>26</v>
      </c>
      <c r="B7" s="166">
        <v>30.629396</v>
      </c>
      <c r="C7" s="166">
        <v>7.863645</v>
      </c>
      <c r="D7" s="166">
        <v>2.9679999999999998E-2</v>
      </c>
      <c r="E7" s="166">
        <v>6.1738999999999995E-2</v>
      </c>
      <c r="F7" s="166">
        <v>0.18287500000000001</v>
      </c>
      <c r="G7" s="166">
        <v>28.858982000000001</v>
      </c>
      <c r="H7" s="166">
        <v>6.8005610000000001</v>
      </c>
      <c r="I7" s="166">
        <v>3.1566999999999998E-2</v>
      </c>
      <c r="J7" s="166">
        <v>7.4019000000000001E-2</v>
      </c>
      <c r="K7" s="166">
        <v>4.2396000000000003E-2</v>
      </c>
      <c r="L7" s="55"/>
      <c r="M7" s="117"/>
      <c r="N7" s="64"/>
      <c r="O7" s="118"/>
    </row>
    <row r="8" spans="1:15" s="52" customFormat="1" ht="14.45" customHeight="1">
      <c r="A8" s="165" t="s">
        <v>158</v>
      </c>
      <c r="B8" s="166">
        <v>46.340591999999994</v>
      </c>
      <c r="C8" s="166">
        <v>40.195715999999997</v>
      </c>
      <c r="D8" s="166">
        <v>4.3395200000000003</v>
      </c>
      <c r="E8" s="166">
        <v>3.1398000000000002E-2</v>
      </c>
      <c r="F8" s="166">
        <v>1.3733089999999999</v>
      </c>
      <c r="G8" s="166">
        <v>51.590548000000005</v>
      </c>
      <c r="H8" s="166">
        <v>41.509771999999998</v>
      </c>
      <c r="I8" s="166">
        <v>4.4813850000000004</v>
      </c>
      <c r="J8" s="166">
        <v>1.0999999999999999E-2</v>
      </c>
      <c r="K8" s="166">
        <v>1.3932650000000002</v>
      </c>
      <c r="L8" s="55"/>
      <c r="M8" s="117"/>
      <c r="N8" s="64"/>
      <c r="O8" s="118"/>
    </row>
    <row r="9" spans="1:15" s="52" customFormat="1" ht="14.45" customHeight="1">
      <c r="A9" s="167" t="s">
        <v>178</v>
      </c>
      <c r="B9" s="115">
        <f t="shared" ref="B9:K9" si="0">SUM(B6:B8)</f>
        <v>76.969988000000001</v>
      </c>
      <c r="C9" s="115">
        <f t="shared" si="0"/>
        <v>48.063361</v>
      </c>
      <c r="D9" s="115">
        <f t="shared" si="0"/>
        <v>4.3692000000000002</v>
      </c>
      <c r="E9" s="115">
        <f t="shared" si="0"/>
        <v>9.3136999999999998E-2</v>
      </c>
      <c r="F9" s="115">
        <f t="shared" si="0"/>
        <v>1.5571839999999999</v>
      </c>
      <c r="G9" s="115">
        <f t="shared" si="0"/>
        <v>80.44953000000001</v>
      </c>
      <c r="H9" s="115">
        <f t="shared" si="0"/>
        <v>48.314332999999998</v>
      </c>
      <c r="I9" s="115">
        <f t="shared" si="0"/>
        <v>4.5129520000000003</v>
      </c>
      <c r="J9" s="115">
        <f t="shared" si="0"/>
        <v>8.5018999999999997E-2</v>
      </c>
      <c r="K9" s="115">
        <f t="shared" si="0"/>
        <v>1.4356610000000003</v>
      </c>
      <c r="L9" s="55"/>
      <c r="M9" s="117"/>
      <c r="N9" s="64"/>
      <c r="O9" s="118"/>
    </row>
    <row r="10" spans="1:15" s="52" customFormat="1" ht="14.45" customHeight="1">
      <c r="A10" s="165" t="s">
        <v>65</v>
      </c>
      <c r="B10" s="166">
        <v>0</v>
      </c>
      <c r="C10" s="166">
        <v>0</v>
      </c>
      <c r="D10" s="166">
        <v>0</v>
      </c>
      <c r="E10" s="166">
        <v>0</v>
      </c>
      <c r="F10" s="166">
        <v>3.9909E-2</v>
      </c>
      <c r="G10" s="166">
        <v>0</v>
      </c>
      <c r="H10" s="166">
        <v>0</v>
      </c>
      <c r="I10" s="166">
        <v>0</v>
      </c>
      <c r="J10" s="166">
        <v>0</v>
      </c>
      <c r="K10" s="166">
        <v>6.3671000000000005E-2</v>
      </c>
      <c r="L10" s="55"/>
      <c r="M10" s="117"/>
      <c r="N10" s="64"/>
      <c r="O10" s="118"/>
    </row>
    <row r="11" spans="1:15" s="52" customFormat="1" ht="25.5">
      <c r="A11" s="165" t="s">
        <v>211</v>
      </c>
      <c r="B11" s="166">
        <v>0</v>
      </c>
      <c r="C11" s="166">
        <v>0.23300000000000001</v>
      </c>
      <c r="D11" s="166">
        <v>0</v>
      </c>
      <c r="E11" s="166">
        <v>0</v>
      </c>
      <c r="F11" s="166">
        <v>0</v>
      </c>
      <c r="G11" s="166">
        <v>0</v>
      </c>
      <c r="H11" s="166">
        <v>0.309</v>
      </c>
      <c r="I11" s="166">
        <v>0</v>
      </c>
      <c r="J11" s="166">
        <v>0</v>
      </c>
      <c r="K11" s="166">
        <v>0</v>
      </c>
      <c r="L11" s="55"/>
      <c r="M11" s="117"/>
      <c r="N11" s="64"/>
      <c r="O11" s="118"/>
    </row>
    <row r="12" spans="1:15" s="52" customFormat="1" ht="14.45" customHeight="1">
      <c r="A12" s="165" t="s">
        <v>66</v>
      </c>
      <c r="B12" s="166">
        <v>0</v>
      </c>
      <c r="C12" s="166">
        <v>7.9294000000000003E-2</v>
      </c>
      <c r="D12" s="166">
        <v>0</v>
      </c>
      <c r="E12" s="166">
        <v>0</v>
      </c>
      <c r="F12" s="166">
        <v>0</v>
      </c>
      <c r="G12" s="166">
        <v>0</v>
      </c>
      <c r="H12" s="166">
        <v>8.2058000000000006E-2</v>
      </c>
      <c r="I12" s="166">
        <v>0</v>
      </c>
      <c r="J12" s="166">
        <v>0</v>
      </c>
      <c r="K12" s="166">
        <v>0</v>
      </c>
      <c r="L12" s="55"/>
      <c r="M12" s="117"/>
      <c r="N12" s="64"/>
      <c r="O12" s="118"/>
    </row>
    <row r="13" spans="1:15" s="52" customFormat="1" ht="14.45" customHeight="1">
      <c r="A13" s="165" t="s">
        <v>30</v>
      </c>
      <c r="B13" s="166">
        <v>2.0089139999999999</v>
      </c>
      <c r="C13" s="166">
        <v>54.531940999999996</v>
      </c>
      <c r="D13" s="166">
        <v>0</v>
      </c>
      <c r="E13" s="166">
        <v>0</v>
      </c>
      <c r="F13" s="166">
        <v>3.5268629999999996</v>
      </c>
      <c r="G13" s="166">
        <v>1.7224699999999999</v>
      </c>
      <c r="H13" s="166">
        <v>58.921695</v>
      </c>
      <c r="I13" s="166">
        <v>0</v>
      </c>
      <c r="J13" s="166">
        <v>0</v>
      </c>
      <c r="K13" s="166">
        <v>3.9571890000000001</v>
      </c>
      <c r="L13" s="55"/>
      <c r="M13" s="117"/>
      <c r="N13" s="64"/>
      <c r="O13" s="118"/>
    </row>
    <row r="14" spans="1:15" s="52" customFormat="1" ht="14.45" customHeight="1">
      <c r="A14" s="167" t="s">
        <v>159</v>
      </c>
      <c r="B14" s="115">
        <f t="shared" ref="B14:K14" si="1">SUM(B10:B13)</f>
        <v>2.0089139999999999</v>
      </c>
      <c r="C14" s="115">
        <f t="shared" si="1"/>
        <v>54.844234999999998</v>
      </c>
      <c r="D14" s="92">
        <f t="shared" si="1"/>
        <v>0</v>
      </c>
      <c r="E14" s="92">
        <f t="shared" si="1"/>
        <v>0</v>
      </c>
      <c r="F14" s="92">
        <f t="shared" si="1"/>
        <v>3.5667719999999998</v>
      </c>
      <c r="G14" s="92">
        <f t="shared" si="1"/>
        <v>1.7224699999999999</v>
      </c>
      <c r="H14" s="92">
        <f t="shared" si="1"/>
        <v>59.312753000000001</v>
      </c>
      <c r="I14" s="92">
        <f t="shared" si="1"/>
        <v>0</v>
      </c>
      <c r="J14" s="92">
        <f t="shared" si="1"/>
        <v>0</v>
      </c>
      <c r="K14" s="115">
        <f t="shared" si="1"/>
        <v>4.0208599999999999</v>
      </c>
      <c r="L14" s="55"/>
      <c r="M14" s="117"/>
      <c r="N14" s="64"/>
    </row>
    <row r="15" spans="1:15" s="52" customFormat="1" ht="14.45" customHeight="1">
      <c r="A15" s="165" t="s">
        <v>74</v>
      </c>
      <c r="B15" s="166" t="s">
        <v>272</v>
      </c>
      <c r="C15" s="166" t="s">
        <v>272</v>
      </c>
      <c r="D15" s="166" t="s">
        <v>272</v>
      </c>
      <c r="E15" s="166" t="s">
        <v>272</v>
      </c>
      <c r="F15" s="166" t="s">
        <v>272</v>
      </c>
      <c r="G15" s="166">
        <v>0</v>
      </c>
      <c r="H15" s="166">
        <v>0</v>
      </c>
      <c r="I15" s="166">
        <v>0</v>
      </c>
      <c r="J15" s="166">
        <v>0</v>
      </c>
      <c r="K15" s="166">
        <v>0</v>
      </c>
      <c r="L15" s="55"/>
      <c r="M15" s="117"/>
      <c r="N15" s="64"/>
      <c r="O15" s="118"/>
    </row>
    <row r="16" spans="1:15" s="52" customFormat="1" ht="14.45" customHeight="1">
      <c r="A16" s="165" t="s">
        <v>67</v>
      </c>
      <c r="B16" s="166">
        <v>0</v>
      </c>
      <c r="C16" s="166">
        <v>0</v>
      </c>
      <c r="D16" s="166">
        <v>0</v>
      </c>
      <c r="E16" s="166">
        <v>0</v>
      </c>
      <c r="F16" s="166">
        <v>0</v>
      </c>
      <c r="G16" s="166">
        <v>0</v>
      </c>
      <c r="H16" s="166">
        <v>1.0503E-2</v>
      </c>
      <c r="I16" s="166">
        <v>0</v>
      </c>
      <c r="J16" s="166">
        <v>1.0000000000000001E-5</v>
      </c>
      <c r="K16" s="166">
        <v>1.6800000000000002E-4</v>
      </c>
      <c r="L16" s="55"/>
      <c r="M16" s="117"/>
      <c r="N16" s="64"/>
      <c r="O16" s="118"/>
    </row>
    <row r="17" spans="1:15" s="52" customFormat="1" ht="14.45" customHeight="1">
      <c r="A17" s="165" t="s">
        <v>110</v>
      </c>
      <c r="B17" s="166" t="s">
        <v>272</v>
      </c>
      <c r="C17" s="166" t="s">
        <v>272</v>
      </c>
      <c r="D17" s="166" t="s">
        <v>272</v>
      </c>
      <c r="E17" s="166" t="s">
        <v>272</v>
      </c>
      <c r="F17" s="166" t="s">
        <v>272</v>
      </c>
      <c r="G17" s="166">
        <v>0</v>
      </c>
      <c r="H17" s="166">
        <v>8.9999999999999992E-5</v>
      </c>
      <c r="I17" s="166">
        <v>0</v>
      </c>
      <c r="J17" s="166">
        <v>0</v>
      </c>
      <c r="K17" s="166">
        <v>0</v>
      </c>
      <c r="L17" s="55"/>
      <c r="M17" s="117"/>
      <c r="N17" s="64"/>
      <c r="O17" s="118"/>
    </row>
    <row r="18" spans="1:15" s="52" customFormat="1" ht="14.45" customHeight="1">
      <c r="A18" s="165" t="s">
        <v>34</v>
      </c>
      <c r="B18" s="166">
        <v>0</v>
      </c>
      <c r="C18" s="166">
        <v>0</v>
      </c>
      <c r="D18" s="166">
        <v>0</v>
      </c>
      <c r="E18" s="166">
        <v>4.8000000000000001E-5</v>
      </c>
      <c r="F18" s="166">
        <v>0</v>
      </c>
      <c r="G18" s="166">
        <v>0</v>
      </c>
      <c r="H18" s="166">
        <v>0</v>
      </c>
      <c r="I18" s="166">
        <v>0</v>
      </c>
      <c r="J18" s="166">
        <v>1.22E-4</v>
      </c>
      <c r="K18" s="166">
        <v>0</v>
      </c>
      <c r="L18" s="55"/>
      <c r="M18" s="117"/>
      <c r="N18" s="64"/>
      <c r="O18" s="118"/>
    </row>
    <row r="19" spans="1:15" s="52" customFormat="1" ht="14.45" customHeight="1">
      <c r="A19" s="165" t="s">
        <v>112</v>
      </c>
      <c r="B19" s="166"/>
      <c r="C19" s="166"/>
      <c r="D19" s="166"/>
      <c r="E19" s="166"/>
      <c r="F19" s="166"/>
      <c r="G19" s="166">
        <v>0</v>
      </c>
      <c r="H19" s="166">
        <v>2.2499999999999999E-2</v>
      </c>
      <c r="I19" s="166">
        <v>0</v>
      </c>
      <c r="J19" s="166">
        <v>0</v>
      </c>
      <c r="K19" s="166">
        <v>0</v>
      </c>
      <c r="L19" s="55"/>
      <c r="M19" s="117"/>
      <c r="N19" s="64"/>
      <c r="O19" s="118"/>
    </row>
    <row r="20" spans="1:15" s="52" customFormat="1" ht="14.45" customHeight="1">
      <c r="A20" s="165" t="s">
        <v>83</v>
      </c>
      <c r="B20" s="166">
        <v>0</v>
      </c>
      <c r="C20" s="166">
        <v>2.43E-4</v>
      </c>
      <c r="D20" s="166">
        <v>0</v>
      </c>
      <c r="E20" s="166">
        <v>0</v>
      </c>
      <c r="F20" s="166">
        <v>1.7E-5</v>
      </c>
      <c r="G20" s="166">
        <v>0</v>
      </c>
      <c r="H20" s="166">
        <v>4.1199999999999999E-4</v>
      </c>
      <c r="I20" s="166">
        <v>0</v>
      </c>
      <c r="J20" s="166">
        <v>0</v>
      </c>
      <c r="K20" s="166">
        <v>1.2799999999999999E-4</v>
      </c>
      <c r="L20" s="55"/>
      <c r="M20" s="117"/>
      <c r="N20" s="64"/>
      <c r="O20" s="118"/>
    </row>
    <row r="21" spans="1:15" s="52" customFormat="1" ht="14.45" customHeight="1">
      <c r="A21" s="156" t="s">
        <v>70</v>
      </c>
      <c r="B21" s="166">
        <v>0</v>
      </c>
      <c r="C21" s="166">
        <v>9.6790000000000001E-3</v>
      </c>
      <c r="D21" s="166">
        <v>0</v>
      </c>
      <c r="E21" s="166">
        <v>0</v>
      </c>
      <c r="F21" s="166">
        <v>0</v>
      </c>
      <c r="G21" s="166">
        <v>0</v>
      </c>
      <c r="H21" s="166">
        <v>1.3271000000000002E-2</v>
      </c>
      <c r="I21" s="166">
        <v>0</v>
      </c>
      <c r="J21" s="166">
        <v>0</v>
      </c>
      <c r="K21" s="166">
        <v>0</v>
      </c>
      <c r="L21" s="55"/>
      <c r="M21" s="117"/>
      <c r="N21" s="64"/>
      <c r="O21" s="118"/>
    </row>
    <row r="22" spans="1:15" s="52" customFormat="1" ht="14.45" customHeight="1">
      <c r="A22" s="165" t="s">
        <v>29</v>
      </c>
      <c r="B22" s="166">
        <v>0</v>
      </c>
      <c r="C22" s="166">
        <v>0</v>
      </c>
      <c r="D22" s="166">
        <v>0</v>
      </c>
      <c r="E22" s="166">
        <v>0</v>
      </c>
      <c r="F22" s="166">
        <v>3.3830000000000002E-3</v>
      </c>
      <c r="G22" s="166">
        <v>0</v>
      </c>
      <c r="H22" s="166">
        <v>0</v>
      </c>
      <c r="I22" s="166">
        <v>0</v>
      </c>
      <c r="J22" s="166">
        <v>0</v>
      </c>
      <c r="K22" s="166">
        <v>0</v>
      </c>
      <c r="L22" s="55"/>
      <c r="M22" s="117"/>
      <c r="N22" s="64"/>
      <c r="O22" s="118"/>
    </row>
    <row r="23" spans="1:15" s="52" customFormat="1" ht="14.45" customHeight="1">
      <c r="A23" s="165" t="s">
        <v>115</v>
      </c>
      <c r="B23" s="166">
        <v>0</v>
      </c>
      <c r="C23" s="166">
        <v>4.8000000000000001E-5</v>
      </c>
      <c r="D23" s="166">
        <v>0</v>
      </c>
      <c r="E23" s="166">
        <v>0</v>
      </c>
      <c r="F23" s="166">
        <v>0</v>
      </c>
      <c r="G23" s="166">
        <v>0</v>
      </c>
      <c r="H23" s="166">
        <v>0</v>
      </c>
      <c r="I23" s="166">
        <v>0</v>
      </c>
      <c r="J23" s="166">
        <v>0</v>
      </c>
      <c r="K23" s="166">
        <v>0</v>
      </c>
      <c r="L23" s="55"/>
      <c r="M23" s="117"/>
      <c r="N23" s="64"/>
    </row>
    <row r="24" spans="1:15" s="52" customFormat="1" ht="14.45" customHeight="1">
      <c r="A24" s="165" t="s">
        <v>101</v>
      </c>
      <c r="B24" s="166">
        <v>0</v>
      </c>
      <c r="C24" s="166">
        <v>0</v>
      </c>
      <c r="D24" s="166">
        <v>0</v>
      </c>
      <c r="E24" s="166">
        <v>0</v>
      </c>
      <c r="F24" s="166">
        <v>6.0699999999999999E-3</v>
      </c>
      <c r="G24" s="166">
        <v>0</v>
      </c>
      <c r="H24" s="166">
        <v>0</v>
      </c>
      <c r="I24" s="166">
        <v>0</v>
      </c>
      <c r="J24" s="166">
        <v>0</v>
      </c>
      <c r="K24" s="166">
        <v>0</v>
      </c>
      <c r="L24" s="55"/>
      <c r="M24" s="117"/>
      <c r="N24" s="64"/>
      <c r="O24" s="118"/>
    </row>
    <row r="25" spans="1:15" s="52" customFormat="1" ht="14.45" customHeight="1">
      <c r="A25" s="165" t="s">
        <v>119</v>
      </c>
      <c r="B25" s="166">
        <v>0</v>
      </c>
      <c r="C25" s="166">
        <v>0</v>
      </c>
      <c r="D25" s="166">
        <v>0</v>
      </c>
      <c r="E25" s="166">
        <v>0</v>
      </c>
      <c r="F25" s="166">
        <v>1.2999999999999999E-2</v>
      </c>
      <c r="G25" s="166">
        <v>0</v>
      </c>
      <c r="H25" s="166">
        <v>0</v>
      </c>
      <c r="I25" s="166">
        <v>0</v>
      </c>
      <c r="J25" s="166">
        <v>0</v>
      </c>
      <c r="K25" s="166">
        <v>1E-3</v>
      </c>
      <c r="L25" s="55"/>
      <c r="M25" s="117"/>
      <c r="N25" s="64"/>
      <c r="O25" s="118"/>
    </row>
    <row r="26" spans="1:15" s="52" customFormat="1" ht="14.45" customHeight="1">
      <c r="A26" s="165" t="s">
        <v>118</v>
      </c>
      <c r="B26" s="166">
        <v>0</v>
      </c>
      <c r="C26" s="166">
        <v>0</v>
      </c>
      <c r="D26" s="166">
        <v>0</v>
      </c>
      <c r="E26" s="166">
        <v>1.6756E-2</v>
      </c>
      <c r="F26" s="166">
        <v>0</v>
      </c>
      <c r="G26" s="166">
        <v>0</v>
      </c>
      <c r="H26" s="166">
        <v>0</v>
      </c>
      <c r="I26" s="166">
        <v>0</v>
      </c>
      <c r="J26" s="166">
        <v>2.0659E-2</v>
      </c>
      <c r="K26" s="166">
        <v>0</v>
      </c>
      <c r="L26" s="55"/>
      <c r="M26" s="117"/>
      <c r="N26" s="64"/>
      <c r="O26" s="118"/>
    </row>
    <row r="27" spans="1:15" s="52" customFormat="1" ht="14.45" customHeight="1">
      <c r="A27" s="165" t="s">
        <v>61</v>
      </c>
      <c r="B27" s="166">
        <v>0</v>
      </c>
      <c r="C27" s="166">
        <v>0</v>
      </c>
      <c r="D27" s="166">
        <v>0</v>
      </c>
      <c r="E27" s="166">
        <v>0</v>
      </c>
      <c r="F27" s="166">
        <v>2.7130000000000001E-3</v>
      </c>
      <c r="G27" s="166">
        <v>0</v>
      </c>
      <c r="H27" s="166">
        <v>0</v>
      </c>
      <c r="I27" s="166">
        <v>0</v>
      </c>
      <c r="J27" s="166">
        <v>0</v>
      </c>
      <c r="K27" s="166">
        <v>0.112016</v>
      </c>
      <c r="L27" s="55"/>
      <c r="M27" s="117"/>
      <c r="N27" s="64"/>
      <c r="O27" s="118"/>
    </row>
    <row r="28" spans="1:15" s="52" customFormat="1" ht="14.45" customHeight="1">
      <c r="A28" s="165" t="s">
        <v>82</v>
      </c>
      <c r="B28" s="166">
        <v>0</v>
      </c>
      <c r="C28" s="166">
        <v>7.0000000000000001E-3</v>
      </c>
      <c r="D28" s="166">
        <v>0</v>
      </c>
      <c r="E28" s="166">
        <v>0</v>
      </c>
      <c r="F28" s="166">
        <v>2.3E-2</v>
      </c>
      <c r="G28" s="166">
        <v>0</v>
      </c>
      <c r="H28" s="166">
        <v>0</v>
      </c>
      <c r="I28" s="166">
        <v>0</v>
      </c>
      <c r="J28" s="166">
        <v>0</v>
      </c>
      <c r="K28" s="166">
        <v>0.05</v>
      </c>
      <c r="L28" s="55"/>
      <c r="M28" s="117"/>
      <c r="N28" s="64"/>
      <c r="O28" s="118"/>
    </row>
    <row r="29" spans="1:15" s="52" customFormat="1" ht="14.45" customHeight="1">
      <c r="A29" s="165" t="s">
        <v>107</v>
      </c>
      <c r="B29" s="166">
        <v>0</v>
      </c>
      <c r="C29" s="166">
        <v>0</v>
      </c>
      <c r="D29" s="166">
        <v>0</v>
      </c>
      <c r="E29" s="166">
        <v>0.12965399999999999</v>
      </c>
      <c r="F29" s="166">
        <v>0</v>
      </c>
      <c r="G29" s="166">
        <v>0</v>
      </c>
      <c r="H29" s="166">
        <v>0</v>
      </c>
      <c r="I29" s="166">
        <v>0</v>
      </c>
      <c r="J29" s="166">
        <v>0</v>
      </c>
      <c r="K29" s="166">
        <v>0</v>
      </c>
      <c r="L29" s="55"/>
      <c r="M29" s="117"/>
      <c r="N29" s="64"/>
      <c r="O29" s="118"/>
    </row>
    <row r="30" spans="1:15" s="52" customFormat="1" ht="14.45" customHeight="1">
      <c r="A30" s="165" t="s">
        <v>77</v>
      </c>
      <c r="B30" s="166">
        <v>0</v>
      </c>
      <c r="C30" s="166">
        <v>6.0078000000000006E-2</v>
      </c>
      <c r="D30" s="166">
        <v>0</v>
      </c>
      <c r="E30" s="166">
        <v>0</v>
      </c>
      <c r="F30" s="166">
        <v>0</v>
      </c>
      <c r="G30" s="166">
        <v>0</v>
      </c>
      <c r="H30" s="166">
        <v>0.11109999999999999</v>
      </c>
      <c r="I30" s="166">
        <v>0</v>
      </c>
      <c r="J30" s="166">
        <v>0</v>
      </c>
      <c r="K30" s="166">
        <v>0</v>
      </c>
      <c r="L30" s="55"/>
      <c r="M30" s="117"/>
      <c r="N30" s="64"/>
      <c r="O30" s="118"/>
    </row>
    <row r="31" spans="1:15" s="52" customFormat="1" ht="14.45" customHeight="1">
      <c r="A31" s="165" t="s">
        <v>72</v>
      </c>
      <c r="B31" s="166">
        <v>0</v>
      </c>
      <c r="C31" s="166">
        <v>5.1999999999999998E-2</v>
      </c>
      <c r="D31" s="166">
        <v>0</v>
      </c>
      <c r="E31" s="166">
        <v>0</v>
      </c>
      <c r="F31" s="166">
        <v>6.0999999999999999E-2</v>
      </c>
      <c r="G31" s="166">
        <v>0</v>
      </c>
      <c r="H31" s="166">
        <v>0</v>
      </c>
      <c r="I31" s="166">
        <v>0</v>
      </c>
      <c r="J31" s="166">
        <v>0</v>
      </c>
      <c r="K31" s="166">
        <v>4.2000000000000003E-2</v>
      </c>
      <c r="L31" s="55"/>
      <c r="M31" s="117"/>
      <c r="N31" s="64"/>
      <c r="O31" s="118"/>
    </row>
    <row r="32" spans="1:15" s="52" customFormat="1" ht="14.45" customHeight="1">
      <c r="A32" s="165" t="s">
        <v>46</v>
      </c>
      <c r="B32" s="166">
        <v>0</v>
      </c>
      <c r="C32" s="166">
        <v>0</v>
      </c>
      <c r="D32" s="166">
        <v>0</v>
      </c>
      <c r="E32" s="166">
        <v>1.4E-2</v>
      </c>
      <c r="F32" s="166">
        <v>0.10199999999999999</v>
      </c>
      <c r="G32" s="166">
        <v>0</v>
      </c>
      <c r="H32" s="166">
        <v>0</v>
      </c>
      <c r="I32" s="166">
        <v>0</v>
      </c>
      <c r="J32" s="166">
        <v>2E-3</v>
      </c>
      <c r="K32" s="166">
        <v>0.126</v>
      </c>
      <c r="L32" s="55"/>
      <c r="M32" s="117"/>
      <c r="N32" s="64"/>
    </row>
    <row r="33" spans="1:15" s="52" customFormat="1" ht="14.45" customHeight="1">
      <c r="A33" s="165" t="s">
        <v>98</v>
      </c>
      <c r="B33" s="166">
        <v>0</v>
      </c>
      <c r="C33" s="166">
        <v>0.15630000000000002</v>
      </c>
      <c r="D33" s="166">
        <v>3.0999999999999999E-3</v>
      </c>
      <c r="E33" s="166">
        <v>0</v>
      </c>
      <c r="F33" s="166">
        <v>2.3800000000000002E-2</v>
      </c>
      <c r="G33" s="166">
        <v>0</v>
      </c>
      <c r="H33" s="166">
        <v>6.6000000000000003E-2</v>
      </c>
      <c r="I33" s="166">
        <v>5.4000000000000003E-3</v>
      </c>
      <c r="J33" s="166">
        <v>0</v>
      </c>
      <c r="K33" s="166">
        <v>1.09E-2</v>
      </c>
      <c r="L33" s="55"/>
      <c r="M33" s="117"/>
      <c r="N33" s="64"/>
      <c r="O33" s="118"/>
    </row>
    <row r="34" spans="1:15" s="52" customFormat="1" ht="14.45" customHeight="1">
      <c r="A34" s="165" t="s">
        <v>23</v>
      </c>
      <c r="B34" s="166">
        <v>0</v>
      </c>
      <c r="C34" s="166">
        <v>0</v>
      </c>
      <c r="D34" s="166">
        <v>0</v>
      </c>
      <c r="E34" s="166">
        <v>0.79842999999999997</v>
      </c>
      <c r="F34" s="166">
        <v>0</v>
      </c>
      <c r="G34" s="166">
        <v>0</v>
      </c>
      <c r="H34" s="166">
        <v>0</v>
      </c>
      <c r="I34" s="166">
        <v>0</v>
      </c>
      <c r="J34" s="166">
        <v>0.74060500000000007</v>
      </c>
      <c r="K34" s="166">
        <v>0</v>
      </c>
      <c r="L34" s="55"/>
      <c r="M34" s="117"/>
      <c r="N34" s="64"/>
      <c r="O34" s="118"/>
    </row>
    <row r="35" spans="1:15" s="52" customFormat="1" ht="14.45" customHeight="1">
      <c r="A35" s="165" t="s">
        <v>116</v>
      </c>
      <c r="B35" s="166">
        <v>0</v>
      </c>
      <c r="C35" s="166">
        <v>0</v>
      </c>
      <c r="D35" s="166">
        <v>0</v>
      </c>
      <c r="E35" s="166">
        <v>0.2051</v>
      </c>
      <c r="F35" s="166">
        <v>0</v>
      </c>
      <c r="G35" s="166">
        <v>0</v>
      </c>
      <c r="H35" s="166">
        <v>0</v>
      </c>
      <c r="I35" s="166">
        <v>0</v>
      </c>
      <c r="J35" s="166">
        <v>0.19350000000000001</v>
      </c>
      <c r="K35" s="166">
        <v>0</v>
      </c>
      <c r="L35" s="55"/>
      <c r="M35" s="117"/>
      <c r="N35" s="64"/>
      <c r="O35" s="118"/>
    </row>
    <row r="36" spans="1:15" s="52" customFormat="1" ht="14.45" customHeight="1">
      <c r="A36" s="165" t="s">
        <v>73</v>
      </c>
      <c r="B36" s="166">
        <v>0</v>
      </c>
      <c r="C36" s="166">
        <v>0</v>
      </c>
      <c r="D36" s="166">
        <v>0</v>
      </c>
      <c r="E36" s="166">
        <v>0</v>
      </c>
      <c r="F36" s="166">
        <v>0.40533400000000003</v>
      </c>
      <c r="G36" s="166">
        <v>0</v>
      </c>
      <c r="H36" s="166">
        <v>0</v>
      </c>
      <c r="I36" s="166">
        <v>0</v>
      </c>
      <c r="J36" s="166">
        <v>0</v>
      </c>
      <c r="K36" s="166">
        <v>5.3136000000000003E-2</v>
      </c>
      <c r="L36" s="55"/>
      <c r="M36" s="117"/>
      <c r="N36" s="64"/>
      <c r="O36" s="118"/>
    </row>
    <row r="37" spans="1:15" s="52" customFormat="1" ht="14.45" customHeight="1">
      <c r="A37" s="165" t="s">
        <v>47</v>
      </c>
      <c r="B37" s="166">
        <v>0</v>
      </c>
      <c r="C37" s="166">
        <v>0</v>
      </c>
      <c r="D37" s="166">
        <v>0</v>
      </c>
      <c r="E37" s="166">
        <v>0.25264500000000001</v>
      </c>
      <c r="F37" s="166">
        <v>9.8799999999999995E-4</v>
      </c>
      <c r="G37" s="166">
        <v>0</v>
      </c>
      <c r="H37" s="166">
        <v>0</v>
      </c>
      <c r="I37" s="166">
        <v>0</v>
      </c>
      <c r="J37" s="166">
        <v>0.188</v>
      </c>
      <c r="K37" s="166">
        <v>0</v>
      </c>
      <c r="L37" s="55"/>
      <c r="M37" s="117"/>
      <c r="N37" s="64"/>
      <c r="O37" s="118"/>
    </row>
    <row r="38" spans="1:15" s="52" customFormat="1" ht="14.45" customHeight="1">
      <c r="A38" s="165" t="s">
        <v>109</v>
      </c>
      <c r="B38" s="166">
        <v>0</v>
      </c>
      <c r="C38" s="166">
        <v>0.13067400000000001</v>
      </c>
      <c r="D38" s="166">
        <v>0</v>
      </c>
      <c r="E38" s="166">
        <v>0.21459</v>
      </c>
      <c r="F38" s="166">
        <v>0</v>
      </c>
      <c r="G38" s="166">
        <v>0</v>
      </c>
      <c r="H38" s="166">
        <v>0.104975</v>
      </c>
      <c r="I38" s="166">
        <v>0</v>
      </c>
      <c r="J38" s="166">
        <v>6.3832E-2</v>
      </c>
      <c r="K38" s="166">
        <v>0</v>
      </c>
      <c r="L38" s="55"/>
      <c r="M38" s="117"/>
      <c r="N38" s="64"/>
      <c r="O38" s="118"/>
    </row>
    <row r="39" spans="1:15" s="52" customFormat="1" ht="14.45" customHeight="1">
      <c r="A39" s="165" t="s">
        <v>71</v>
      </c>
      <c r="B39" s="166">
        <v>0</v>
      </c>
      <c r="C39" s="166">
        <v>0</v>
      </c>
      <c r="D39" s="166">
        <v>0</v>
      </c>
      <c r="E39" s="166">
        <v>0</v>
      </c>
      <c r="F39" s="166">
        <v>0.23855999999999999</v>
      </c>
      <c r="G39" s="166">
        <v>0</v>
      </c>
      <c r="H39" s="166">
        <v>0</v>
      </c>
      <c r="I39" s="166">
        <v>0</v>
      </c>
      <c r="J39" s="166">
        <v>0</v>
      </c>
      <c r="K39" s="166">
        <v>0.34482699999999999</v>
      </c>
      <c r="L39" s="55"/>
      <c r="M39" s="117"/>
      <c r="N39" s="64"/>
      <c r="O39" s="118"/>
    </row>
    <row r="40" spans="1:15" s="52" customFormat="1" ht="14.45" customHeight="1">
      <c r="A40" s="165" t="s">
        <v>50</v>
      </c>
      <c r="B40" s="166">
        <v>7.0000000000000001E-3</v>
      </c>
      <c r="C40" s="166">
        <v>0.72399999999999998</v>
      </c>
      <c r="D40" s="166">
        <v>0</v>
      </c>
      <c r="E40" s="166">
        <v>0</v>
      </c>
      <c r="F40" s="166">
        <v>0</v>
      </c>
      <c r="G40" s="166">
        <v>0.14299999999999999</v>
      </c>
      <c r="H40" s="166">
        <v>0.93899999999999995</v>
      </c>
      <c r="I40" s="166">
        <v>0</v>
      </c>
      <c r="J40" s="166">
        <v>0</v>
      </c>
      <c r="K40" s="166">
        <v>0</v>
      </c>
      <c r="L40" s="55"/>
      <c r="M40" s="117"/>
      <c r="N40" s="64"/>
      <c r="O40" s="118"/>
    </row>
    <row r="41" spans="1:15" s="52" customFormat="1" ht="14.45" customHeight="1">
      <c r="A41" s="165" t="s">
        <v>44</v>
      </c>
      <c r="B41" s="166">
        <v>0</v>
      </c>
      <c r="C41" s="166">
        <v>0</v>
      </c>
      <c r="D41" s="166">
        <v>0</v>
      </c>
      <c r="E41" s="166">
        <v>1.0912249999999999</v>
      </c>
      <c r="F41" s="166">
        <v>0</v>
      </c>
      <c r="G41" s="166">
        <v>0</v>
      </c>
      <c r="H41" s="166">
        <v>0</v>
      </c>
      <c r="I41" s="166">
        <v>0</v>
      </c>
      <c r="J41" s="166">
        <v>5.5149999999999999E-3</v>
      </c>
      <c r="K41" s="166">
        <v>0</v>
      </c>
      <c r="L41" s="55"/>
      <c r="M41" s="117"/>
      <c r="N41" s="64"/>
    </row>
    <row r="42" spans="1:15" s="52" customFormat="1" ht="14.45" customHeight="1">
      <c r="A42" s="165" t="s">
        <v>69</v>
      </c>
      <c r="B42" s="166">
        <v>0</v>
      </c>
      <c r="C42" s="166">
        <v>1.0649999999999999</v>
      </c>
      <c r="D42" s="166">
        <v>0</v>
      </c>
      <c r="E42" s="166">
        <v>0</v>
      </c>
      <c r="F42" s="166">
        <v>0</v>
      </c>
      <c r="G42" s="166">
        <v>0</v>
      </c>
      <c r="H42" s="166">
        <v>1.0145999999999999</v>
      </c>
      <c r="I42" s="166">
        <v>0</v>
      </c>
      <c r="J42" s="166">
        <v>0</v>
      </c>
      <c r="K42" s="166">
        <v>0</v>
      </c>
      <c r="L42" s="55"/>
      <c r="M42" s="117"/>
      <c r="N42" s="64"/>
      <c r="O42" s="118"/>
    </row>
    <row r="43" spans="1:15" s="52" customFormat="1" ht="25.5">
      <c r="A43" s="165" t="s">
        <v>111</v>
      </c>
      <c r="B43" s="166">
        <v>0</v>
      </c>
      <c r="C43" s="166">
        <v>1.856E-3</v>
      </c>
      <c r="D43" s="166">
        <v>0</v>
      </c>
      <c r="E43" s="166">
        <v>0.9425309999999999</v>
      </c>
      <c r="F43" s="166">
        <v>0.35617700000000002</v>
      </c>
      <c r="G43" s="166">
        <v>0</v>
      </c>
      <c r="H43" s="166">
        <v>0</v>
      </c>
      <c r="I43" s="166">
        <v>0</v>
      </c>
      <c r="J43" s="166">
        <v>0.89383699999999999</v>
      </c>
      <c r="K43" s="166">
        <v>0.25219599999999998</v>
      </c>
      <c r="L43" s="55"/>
      <c r="M43" s="117"/>
      <c r="N43" s="64"/>
      <c r="O43" s="118"/>
    </row>
    <row r="44" spans="1:15" s="52" customFormat="1" ht="14.45" customHeight="1">
      <c r="A44" s="165" t="s">
        <v>22</v>
      </c>
      <c r="B44" s="166">
        <v>0.147733</v>
      </c>
      <c r="C44" s="166">
        <v>0.63844600000000007</v>
      </c>
      <c r="D44" s="166">
        <v>0</v>
      </c>
      <c r="E44" s="166">
        <v>0</v>
      </c>
      <c r="F44" s="166">
        <v>0.54480799999999996</v>
      </c>
      <c r="G44" s="166">
        <v>9.6099000000000004E-2</v>
      </c>
      <c r="H44" s="166">
        <v>0.94972300000000009</v>
      </c>
      <c r="I44" s="166">
        <v>0</v>
      </c>
      <c r="J44" s="166">
        <v>0</v>
      </c>
      <c r="K44" s="166">
        <v>0.96234600000000003</v>
      </c>
      <c r="L44" s="55"/>
      <c r="M44" s="117"/>
      <c r="N44" s="64"/>
      <c r="O44" s="118"/>
    </row>
    <row r="45" spans="1:15" s="52" customFormat="1" ht="14.45" customHeight="1">
      <c r="A45" s="165" t="s">
        <v>45</v>
      </c>
      <c r="B45" s="166">
        <v>0.406912</v>
      </c>
      <c r="C45" s="166">
        <v>0.368147</v>
      </c>
      <c r="D45" s="166">
        <v>0</v>
      </c>
      <c r="E45" s="166">
        <v>0.56044799999999995</v>
      </c>
      <c r="F45" s="166">
        <v>0.598549</v>
      </c>
      <c r="G45" s="166">
        <v>0.54020699999999999</v>
      </c>
      <c r="H45" s="166">
        <v>0.72527300000000006</v>
      </c>
      <c r="I45" s="166">
        <v>0</v>
      </c>
      <c r="J45" s="166">
        <v>0.21049100000000001</v>
      </c>
      <c r="K45" s="166">
        <v>0.588924</v>
      </c>
      <c r="L45" s="55"/>
      <c r="M45" s="117"/>
      <c r="N45" s="64"/>
      <c r="O45" s="118"/>
    </row>
    <row r="46" spans="1:15" s="52" customFormat="1" ht="14.45" customHeight="1">
      <c r="A46" s="165" t="s">
        <v>49</v>
      </c>
      <c r="B46" s="166">
        <v>7.9050999999999996E-2</v>
      </c>
      <c r="C46" s="166">
        <v>3.7020299999999997</v>
      </c>
      <c r="D46" s="166">
        <v>0</v>
      </c>
      <c r="E46" s="166">
        <v>0</v>
      </c>
      <c r="F46" s="166">
        <v>0.124061</v>
      </c>
      <c r="G46" s="166">
        <v>0</v>
      </c>
      <c r="H46" s="166">
        <v>0.97360000000000002</v>
      </c>
      <c r="I46" s="166">
        <v>0</v>
      </c>
      <c r="J46" s="166">
        <v>0</v>
      </c>
      <c r="K46" s="166">
        <v>9.9432000000000006E-2</v>
      </c>
      <c r="L46" s="55"/>
      <c r="M46" s="117"/>
      <c r="N46" s="64"/>
      <c r="O46" s="118"/>
    </row>
    <row r="47" spans="1:15" s="52" customFormat="1" ht="14.45" customHeight="1">
      <c r="A47" s="165" t="s">
        <v>24</v>
      </c>
      <c r="B47" s="166">
        <v>3.2264079999999997</v>
      </c>
      <c r="C47" s="166">
        <v>1.4978659999999999</v>
      </c>
      <c r="D47" s="166">
        <v>0</v>
      </c>
      <c r="E47" s="166">
        <v>1.1999999999999999E-4</v>
      </c>
      <c r="F47" s="166">
        <v>6.8608720000000005</v>
      </c>
      <c r="G47" s="166">
        <v>2.6578629999999999</v>
      </c>
      <c r="H47" s="166">
        <v>1.8428820000000001</v>
      </c>
      <c r="I47" s="166">
        <v>0</v>
      </c>
      <c r="J47" s="166">
        <v>2.078E-3</v>
      </c>
      <c r="K47" s="166">
        <v>5.844614</v>
      </c>
      <c r="L47" s="55"/>
      <c r="M47" s="117"/>
      <c r="N47" s="64"/>
      <c r="O47" s="118"/>
    </row>
    <row r="48" spans="1:15" s="52" customFormat="1" ht="14.45" customHeight="1">
      <c r="A48" s="165" t="s">
        <v>48</v>
      </c>
      <c r="B48" s="166">
        <v>32.180990999999999</v>
      </c>
      <c r="C48" s="166">
        <v>141.31255800000002</v>
      </c>
      <c r="D48" s="166">
        <v>0</v>
      </c>
      <c r="E48" s="166">
        <v>15.579280000000001</v>
      </c>
      <c r="F48" s="166">
        <v>0.79280499999999998</v>
      </c>
      <c r="G48" s="166">
        <v>37.105196999999997</v>
      </c>
      <c r="H48" s="166">
        <v>130.43980400000001</v>
      </c>
      <c r="I48" s="166">
        <v>0</v>
      </c>
      <c r="J48" s="166">
        <v>14.380592</v>
      </c>
      <c r="K48" s="166">
        <v>0</v>
      </c>
      <c r="L48" s="55"/>
      <c r="M48" s="117"/>
      <c r="N48" s="64"/>
      <c r="O48" s="118"/>
    </row>
    <row r="49" spans="1:15" s="52" customFormat="1" ht="14.45" customHeight="1">
      <c r="A49" s="167" t="s">
        <v>181</v>
      </c>
      <c r="B49" s="115">
        <f>SUM(B15:B48)</f>
        <v>36.048094999999996</v>
      </c>
      <c r="C49" s="115">
        <f>SUM(C15:C48)</f>
        <v>149.72592500000002</v>
      </c>
      <c r="D49" s="115">
        <f>SUM(D15:D48)</f>
        <v>3.0999999999999999E-3</v>
      </c>
      <c r="E49" s="115">
        <f>SUM(E15:E48)</f>
        <v>19.804827</v>
      </c>
      <c r="F49" s="115">
        <f>SUM(F15:F48)</f>
        <v>10.157137000000001</v>
      </c>
      <c r="G49" s="115">
        <f t="shared" ref="G49:K49" si="2">SUM(G15:G48)</f>
        <v>40.542365999999994</v>
      </c>
      <c r="H49" s="115">
        <f t="shared" si="2"/>
        <v>137.21373300000002</v>
      </c>
      <c r="I49" s="115">
        <f t="shared" si="2"/>
        <v>5.4000000000000003E-3</v>
      </c>
      <c r="J49" s="115">
        <f t="shared" si="2"/>
        <v>16.701241</v>
      </c>
      <c r="K49" s="115">
        <f t="shared" si="2"/>
        <v>8.4876870000000011</v>
      </c>
      <c r="L49" s="55"/>
      <c r="M49" s="117"/>
      <c r="N49" s="64"/>
      <c r="O49" s="118"/>
    </row>
    <row r="50" spans="1:15" s="52" customFormat="1" ht="15.75" customHeight="1">
      <c r="A50" s="160"/>
      <c r="B50" s="166" t="s">
        <v>272</v>
      </c>
      <c r="C50" s="166" t="s">
        <v>272</v>
      </c>
      <c r="D50" s="166" t="s">
        <v>272</v>
      </c>
      <c r="E50" s="166" t="s">
        <v>272</v>
      </c>
      <c r="F50" s="166" t="s">
        <v>272</v>
      </c>
      <c r="G50" s="166" t="s">
        <v>272</v>
      </c>
      <c r="H50" s="166" t="s">
        <v>272</v>
      </c>
      <c r="I50" s="166" t="s">
        <v>272</v>
      </c>
      <c r="J50" s="166" t="s">
        <v>272</v>
      </c>
      <c r="K50" s="166" t="s">
        <v>272</v>
      </c>
      <c r="M50" s="117"/>
      <c r="N50" s="64"/>
    </row>
    <row r="51" spans="1:15" s="52" customFormat="1" ht="14.45" customHeight="1">
      <c r="A51" s="165" t="s">
        <v>55</v>
      </c>
      <c r="B51" s="166">
        <v>1.062497</v>
      </c>
      <c r="C51" s="166">
        <v>0.13841800000000001</v>
      </c>
      <c r="D51" s="166">
        <v>2.3282000000000001E-2</v>
      </c>
      <c r="E51" s="166">
        <v>0</v>
      </c>
      <c r="F51" s="166">
        <v>0</v>
      </c>
      <c r="G51" s="166">
        <v>0.92547799999999991</v>
      </c>
      <c r="H51" s="166">
        <v>0.16437599999999999</v>
      </c>
      <c r="I51" s="166">
        <v>1.2342000000000001E-2</v>
      </c>
      <c r="J51" s="166">
        <v>0</v>
      </c>
      <c r="K51" s="166">
        <v>0</v>
      </c>
      <c r="L51" s="55"/>
      <c r="M51" s="117"/>
      <c r="N51" s="64"/>
      <c r="O51" s="118"/>
    </row>
    <row r="52" spans="1:15" s="52" customFormat="1" ht="14.45" customHeight="1">
      <c r="A52" s="165" t="s">
        <v>5</v>
      </c>
      <c r="B52" s="166">
        <v>155.69499999999999</v>
      </c>
      <c r="C52" s="166">
        <v>182.72300000000001</v>
      </c>
      <c r="D52" s="166">
        <v>0</v>
      </c>
      <c r="E52" s="166">
        <v>0</v>
      </c>
      <c r="F52" s="166">
        <v>0.52600000000000002</v>
      </c>
      <c r="G52" s="166">
        <v>150.71244799999999</v>
      </c>
      <c r="H52" s="166">
        <v>205.019465</v>
      </c>
      <c r="I52" s="166">
        <v>0</v>
      </c>
      <c r="J52" s="166">
        <v>0</v>
      </c>
      <c r="K52" s="166">
        <v>0.64335699999999996</v>
      </c>
      <c r="L52" s="55"/>
      <c r="M52" s="117"/>
      <c r="N52" s="64"/>
      <c r="O52" s="118"/>
    </row>
    <row r="53" spans="1:15" s="52" customFormat="1" ht="25.5">
      <c r="A53" s="167" t="s">
        <v>198</v>
      </c>
      <c r="B53" s="115">
        <f t="shared" ref="B53:K53" si="3">SUM(B51:B52)</f>
        <v>156.757497</v>
      </c>
      <c r="C53" s="115">
        <f t="shared" si="3"/>
        <v>182.86141800000001</v>
      </c>
      <c r="D53" s="115">
        <f t="shared" si="3"/>
        <v>2.3282000000000001E-2</v>
      </c>
      <c r="E53" s="92">
        <f t="shared" si="3"/>
        <v>0</v>
      </c>
      <c r="F53" s="115">
        <f t="shared" si="3"/>
        <v>0.52600000000000002</v>
      </c>
      <c r="G53" s="115">
        <f t="shared" si="3"/>
        <v>151.63792599999999</v>
      </c>
      <c r="H53" s="115">
        <f t="shared" si="3"/>
        <v>205.183841</v>
      </c>
      <c r="I53" s="115">
        <f t="shared" si="3"/>
        <v>1.2342000000000001E-2</v>
      </c>
      <c r="J53" s="92">
        <f t="shared" si="3"/>
        <v>0</v>
      </c>
      <c r="K53" s="115">
        <f t="shared" si="3"/>
        <v>0.64335699999999996</v>
      </c>
      <c r="L53" s="55"/>
      <c r="M53" s="117"/>
      <c r="N53" s="64"/>
      <c r="O53" s="118"/>
    </row>
    <row r="54" spans="1:15" s="52" customFormat="1" ht="25.5">
      <c r="A54" s="165" t="s">
        <v>180</v>
      </c>
      <c r="B54" s="166">
        <v>0</v>
      </c>
      <c r="C54" s="166">
        <v>0</v>
      </c>
      <c r="D54" s="166">
        <v>0</v>
      </c>
      <c r="E54" s="166">
        <v>5.8472999999999997E-2</v>
      </c>
      <c r="F54" s="166">
        <v>0</v>
      </c>
      <c r="G54" s="166">
        <v>0</v>
      </c>
      <c r="H54" s="166">
        <v>0</v>
      </c>
      <c r="I54" s="166">
        <v>0</v>
      </c>
      <c r="J54" s="166">
        <v>0</v>
      </c>
      <c r="K54" s="166">
        <v>0</v>
      </c>
      <c r="L54" s="55"/>
      <c r="M54" s="117"/>
      <c r="N54" s="64"/>
      <c r="O54" s="118"/>
    </row>
    <row r="55" spans="1:15" s="52" customFormat="1" ht="14.45" customHeight="1">
      <c r="A55" s="165" t="s">
        <v>140</v>
      </c>
      <c r="B55" s="166">
        <v>0</v>
      </c>
      <c r="C55" s="166">
        <v>0.157222</v>
      </c>
      <c r="D55" s="166">
        <v>0</v>
      </c>
      <c r="E55" s="166">
        <v>0</v>
      </c>
      <c r="F55" s="166">
        <v>0</v>
      </c>
      <c r="G55" s="166">
        <v>0</v>
      </c>
      <c r="H55" s="166">
        <v>0.157222</v>
      </c>
      <c r="I55" s="166">
        <v>0</v>
      </c>
      <c r="J55" s="166">
        <v>0</v>
      </c>
      <c r="K55" s="166">
        <v>0</v>
      </c>
      <c r="L55" s="55"/>
      <c r="M55" s="117"/>
      <c r="N55" s="64"/>
      <c r="O55" s="118"/>
    </row>
    <row r="56" spans="1:15" s="52" customFormat="1" ht="14.45" customHeight="1">
      <c r="A56" s="165" t="s">
        <v>213</v>
      </c>
      <c r="B56" s="166">
        <v>0</v>
      </c>
      <c r="C56" s="166">
        <v>0.35406299999999996</v>
      </c>
      <c r="D56" s="166">
        <v>0</v>
      </c>
      <c r="E56" s="166">
        <v>0</v>
      </c>
      <c r="F56" s="166">
        <v>0</v>
      </c>
      <c r="G56" s="166">
        <v>0</v>
      </c>
      <c r="H56" s="166">
        <v>0.35406299999999996</v>
      </c>
      <c r="I56" s="166">
        <v>0</v>
      </c>
      <c r="J56" s="166">
        <v>0</v>
      </c>
      <c r="K56" s="166">
        <v>0</v>
      </c>
      <c r="L56" s="55"/>
      <c r="M56" s="117"/>
      <c r="N56" s="64"/>
      <c r="O56" s="118"/>
    </row>
    <row r="57" spans="1:15" s="52" customFormat="1" ht="14.45" customHeight="1">
      <c r="A57" s="165" t="s">
        <v>51</v>
      </c>
      <c r="B57" s="166">
        <v>0</v>
      </c>
      <c r="C57" s="166">
        <v>0.49179</v>
      </c>
      <c r="D57" s="166">
        <v>0</v>
      </c>
      <c r="E57" s="166">
        <v>0</v>
      </c>
      <c r="F57" s="166">
        <v>0.58779999999999999</v>
      </c>
      <c r="G57" s="166">
        <v>0</v>
      </c>
      <c r="H57" s="166">
        <v>0.48655300000000001</v>
      </c>
      <c r="I57" s="166">
        <v>0</v>
      </c>
      <c r="J57" s="166">
        <v>0</v>
      </c>
      <c r="K57" s="166">
        <v>0</v>
      </c>
      <c r="L57" s="55"/>
      <c r="M57" s="117"/>
      <c r="N57" s="64"/>
      <c r="O57" s="118"/>
    </row>
    <row r="58" spans="1:15" s="52" customFormat="1" ht="14.45" customHeight="1">
      <c r="A58" s="165" t="s">
        <v>131</v>
      </c>
      <c r="B58" s="166">
        <v>0</v>
      </c>
      <c r="C58" s="166">
        <v>0.85720699999999994</v>
      </c>
      <c r="D58" s="166">
        <v>0</v>
      </c>
      <c r="E58" s="166">
        <v>0</v>
      </c>
      <c r="F58" s="166">
        <v>0</v>
      </c>
      <c r="G58" s="166">
        <v>0</v>
      </c>
      <c r="H58" s="166">
        <v>0.89772600000000002</v>
      </c>
      <c r="I58" s="166">
        <v>0</v>
      </c>
      <c r="J58" s="166">
        <v>0</v>
      </c>
      <c r="K58" s="166">
        <v>0</v>
      </c>
      <c r="L58" s="55"/>
      <c r="M58" s="117"/>
      <c r="N58" s="64"/>
      <c r="O58" s="118"/>
    </row>
    <row r="59" spans="1:15" s="52" customFormat="1" ht="14.45" customHeight="1">
      <c r="A59" s="156" t="s">
        <v>137</v>
      </c>
      <c r="B59" s="166"/>
      <c r="C59" s="166">
        <v>0.16875999999999999</v>
      </c>
      <c r="D59" s="166"/>
      <c r="E59" s="166"/>
      <c r="F59" s="166"/>
      <c r="G59" s="166">
        <v>0</v>
      </c>
      <c r="H59" s="166">
        <v>0.16875999999999999</v>
      </c>
      <c r="I59" s="166">
        <v>0</v>
      </c>
      <c r="J59" s="166">
        <v>0</v>
      </c>
      <c r="K59" s="166">
        <v>0</v>
      </c>
      <c r="L59" s="55"/>
      <c r="M59" s="117"/>
      <c r="N59" s="64"/>
    </row>
    <row r="60" spans="1:15" s="52" customFormat="1" ht="25.5">
      <c r="A60" s="165" t="s">
        <v>139</v>
      </c>
      <c r="B60" s="166">
        <v>0</v>
      </c>
      <c r="C60" s="166">
        <v>1.60185</v>
      </c>
      <c r="D60" s="166">
        <v>0</v>
      </c>
      <c r="E60" s="166">
        <v>0</v>
      </c>
      <c r="F60" s="166">
        <v>0</v>
      </c>
      <c r="G60" s="166">
        <v>0</v>
      </c>
      <c r="H60" s="166">
        <v>0.99564599999999992</v>
      </c>
      <c r="I60" s="166">
        <v>0</v>
      </c>
      <c r="J60" s="166">
        <v>0</v>
      </c>
      <c r="K60" s="166">
        <v>0</v>
      </c>
      <c r="L60" s="55"/>
      <c r="M60" s="117"/>
      <c r="N60" s="64"/>
      <c r="O60" s="118"/>
    </row>
    <row r="61" spans="1:15" s="52" customFormat="1" ht="14.45" customHeight="1">
      <c r="A61" s="165" t="s">
        <v>135</v>
      </c>
      <c r="B61" s="166">
        <v>7.2068190000000003</v>
      </c>
      <c r="C61" s="166">
        <v>7.7570800000000002</v>
      </c>
      <c r="D61" s="166">
        <v>0</v>
      </c>
      <c r="E61" s="166">
        <v>0</v>
      </c>
      <c r="F61" s="166">
        <v>0</v>
      </c>
      <c r="G61" s="166">
        <v>9.5784079999999996</v>
      </c>
      <c r="H61" s="166">
        <v>6.6086980000000004</v>
      </c>
      <c r="I61" s="166">
        <v>0</v>
      </c>
      <c r="J61" s="166">
        <v>0</v>
      </c>
      <c r="K61" s="166">
        <v>0</v>
      </c>
      <c r="L61" s="55"/>
      <c r="M61" s="117"/>
      <c r="N61" s="64"/>
      <c r="O61" s="118"/>
    </row>
    <row r="62" spans="1:15" s="52" customFormat="1" ht="14.45" customHeight="1">
      <c r="A62" s="165" t="s">
        <v>4</v>
      </c>
      <c r="B62" s="166">
        <v>2.8496329999999999</v>
      </c>
      <c r="C62" s="166">
        <v>70.439952999999988</v>
      </c>
      <c r="D62" s="166">
        <v>0</v>
      </c>
      <c r="E62" s="166">
        <v>0</v>
      </c>
      <c r="F62" s="166">
        <v>0</v>
      </c>
      <c r="G62" s="166">
        <v>1.7490589999999999</v>
      </c>
      <c r="H62" s="166">
        <v>68.13981600000001</v>
      </c>
      <c r="I62" s="166">
        <v>0</v>
      </c>
      <c r="J62" s="166">
        <v>0</v>
      </c>
      <c r="K62" s="166">
        <v>0</v>
      </c>
      <c r="L62" s="55"/>
      <c r="M62" s="117"/>
      <c r="N62" s="64"/>
      <c r="O62" s="118"/>
    </row>
    <row r="63" spans="1:15" s="52" customFormat="1" ht="14.45" customHeight="1">
      <c r="A63" s="167" t="s">
        <v>183</v>
      </c>
      <c r="B63" s="115">
        <f t="shared" ref="B63:K63" si="4">SUM(B54:B62)</f>
        <v>10.056452</v>
      </c>
      <c r="C63" s="115">
        <f t="shared" si="4"/>
        <v>81.827924999999993</v>
      </c>
      <c r="D63" s="92">
        <f t="shared" si="4"/>
        <v>0</v>
      </c>
      <c r="E63" s="115">
        <f t="shared" si="4"/>
        <v>5.8472999999999997E-2</v>
      </c>
      <c r="F63" s="115">
        <f t="shared" si="4"/>
        <v>0.58779999999999999</v>
      </c>
      <c r="G63" s="115">
        <f t="shared" si="4"/>
        <v>11.327466999999999</v>
      </c>
      <c r="H63" s="115">
        <f t="shared" si="4"/>
        <v>77.808484000000007</v>
      </c>
      <c r="I63" s="92">
        <f>SUM(I54:I62)</f>
        <v>0</v>
      </c>
      <c r="J63" s="92">
        <f t="shared" si="4"/>
        <v>0</v>
      </c>
      <c r="K63" s="92">
        <f t="shared" si="4"/>
        <v>0</v>
      </c>
      <c r="L63" s="55"/>
      <c r="M63" s="117"/>
      <c r="N63" s="64"/>
      <c r="O63" s="118"/>
    </row>
    <row r="64" spans="1:15" s="52" customFormat="1" ht="14.45" customHeight="1">
      <c r="A64" s="165" t="s">
        <v>160</v>
      </c>
      <c r="B64" s="166">
        <v>0</v>
      </c>
      <c r="C64" s="166">
        <v>3.5999999999999994E-5</v>
      </c>
      <c r="D64" s="166">
        <v>0</v>
      </c>
      <c r="E64" s="166">
        <v>0</v>
      </c>
      <c r="F64" s="166">
        <v>0</v>
      </c>
      <c r="G64" s="166">
        <v>0</v>
      </c>
      <c r="H64" s="166">
        <v>0</v>
      </c>
      <c r="I64" s="166">
        <v>0</v>
      </c>
      <c r="J64" s="166">
        <v>0</v>
      </c>
      <c r="K64" s="166">
        <v>0</v>
      </c>
      <c r="L64" s="55"/>
      <c r="M64" s="117"/>
      <c r="N64" s="64"/>
      <c r="O64" s="118"/>
    </row>
    <row r="65" spans="1:15" s="52" customFormat="1" ht="14.45" customHeight="1">
      <c r="A65" s="165" t="s">
        <v>141</v>
      </c>
      <c r="B65" s="166">
        <v>0</v>
      </c>
      <c r="C65" s="166">
        <v>1.1659999999999999E-3</v>
      </c>
      <c r="D65" s="166">
        <v>0</v>
      </c>
      <c r="E65" s="166">
        <v>0</v>
      </c>
      <c r="F65" s="166">
        <v>4.8250000000000001E-2</v>
      </c>
      <c r="G65" s="166">
        <v>0</v>
      </c>
      <c r="H65" s="166">
        <v>0</v>
      </c>
      <c r="I65" s="166">
        <v>0</v>
      </c>
      <c r="J65" s="166">
        <v>0</v>
      </c>
      <c r="K65" s="166">
        <v>0</v>
      </c>
      <c r="L65" s="55"/>
      <c r="M65" s="117"/>
      <c r="N65" s="64"/>
      <c r="O65" s="118"/>
    </row>
    <row r="66" spans="1:15" s="52" customFormat="1" ht="14.45" customHeight="1">
      <c r="A66" s="165" t="s">
        <v>85</v>
      </c>
      <c r="B66" s="166">
        <v>0</v>
      </c>
      <c r="C66" s="166">
        <v>1.8828000000000001E-2</v>
      </c>
      <c r="D66" s="166">
        <v>0</v>
      </c>
      <c r="E66" s="166">
        <v>1.4667999999999999E-2</v>
      </c>
      <c r="F66" s="166">
        <v>0</v>
      </c>
      <c r="G66" s="166">
        <v>0</v>
      </c>
      <c r="H66" s="166">
        <v>1.8828000000000001E-2</v>
      </c>
      <c r="I66" s="166">
        <v>0</v>
      </c>
      <c r="J66" s="166">
        <v>1.4667999999999999E-2</v>
      </c>
      <c r="K66" s="166">
        <v>0</v>
      </c>
      <c r="L66" s="55"/>
      <c r="M66" s="117"/>
      <c r="N66" s="64"/>
      <c r="O66" s="118"/>
    </row>
    <row r="67" spans="1:15" s="52" customFormat="1" ht="14.45" customHeight="1">
      <c r="A67" s="165" t="s">
        <v>58</v>
      </c>
      <c r="B67" s="166">
        <v>0</v>
      </c>
      <c r="C67" s="166">
        <v>9.5000000000000001E-2</v>
      </c>
      <c r="D67" s="166">
        <v>0</v>
      </c>
      <c r="E67" s="166">
        <v>0</v>
      </c>
      <c r="F67" s="166">
        <v>0</v>
      </c>
      <c r="G67" s="166">
        <v>0</v>
      </c>
      <c r="H67" s="166">
        <v>0.10100000000000001</v>
      </c>
      <c r="I67" s="166">
        <v>0</v>
      </c>
      <c r="J67" s="166">
        <v>0</v>
      </c>
      <c r="K67" s="166">
        <v>0</v>
      </c>
      <c r="L67" s="55"/>
      <c r="M67" s="117"/>
      <c r="N67" s="64"/>
      <c r="O67" s="118"/>
    </row>
    <row r="68" spans="1:15" s="52" customFormat="1" ht="25.5">
      <c r="A68" s="165" t="s">
        <v>122</v>
      </c>
      <c r="B68" s="166">
        <v>0.13548099999999999</v>
      </c>
      <c r="C68" s="166">
        <v>4.3067000000000001E-2</v>
      </c>
      <c r="D68" s="166">
        <v>0</v>
      </c>
      <c r="E68" s="166">
        <v>0</v>
      </c>
      <c r="F68" s="166">
        <v>3.7912999999999995E-2</v>
      </c>
      <c r="G68" s="166">
        <v>7.4265999999999999E-2</v>
      </c>
      <c r="H68" s="166">
        <v>2.3608000000000001E-2</v>
      </c>
      <c r="I68" s="166">
        <v>0</v>
      </c>
      <c r="J68" s="166">
        <v>0</v>
      </c>
      <c r="K68" s="166">
        <v>0</v>
      </c>
      <c r="L68" s="55"/>
      <c r="M68" s="117"/>
      <c r="N68" s="64"/>
    </row>
    <row r="69" spans="1:15" s="52" customFormat="1" ht="14.45" customHeight="1">
      <c r="A69" s="165" t="s">
        <v>224</v>
      </c>
      <c r="B69" s="166">
        <v>0</v>
      </c>
      <c r="C69" s="166">
        <v>0.81</v>
      </c>
      <c r="D69" s="166">
        <v>0</v>
      </c>
      <c r="E69" s="166">
        <v>0</v>
      </c>
      <c r="F69" s="166">
        <v>7.1199999999999999E-2</v>
      </c>
      <c r="G69" s="166">
        <v>0</v>
      </c>
      <c r="H69" s="166">
        <v>0.81</v>
      </c>
      <c r="I69" s="166">
        <v>0</v>
      </c>
      <c r="J69" s="166">
        <v>0</v>
      </c>
      <c r="K69" s="166">
        <v>0</v>
      </c>
      <c r="L69" s="55"/>
      <c r="M69" s="117"/>
      <c r="N69" s="64"/>
      <c r="O69" s="118"/>
    </row>
    <row r="70" spans="1:15" s="52" customFormat="1" ht="14.45" customHeight="1">
      <c r="A70" s="165" t="s">
        <v>129</v>
      </c>
      <c r="B70" s="166">
        <v>0</v>
      </c>
      <c r="C70" s="166">
        <v>0.15440700000000002</v>
      </c>
      <c r="D70" s="166">
        <v>0</v>
      </c>
      <c r="E70" s="166">
        <v>0</v>
      </c>
      <c r="F70" s="166">
        <v>0</v>
      </c>
      <c r="G70" s="166">
        <v>0</v>
      </c>
      <c r="H70" s="166">
        <v>0.15440700000000002</v>
      </c>
      <c r="I70" s="166">
        <v>0</v>
      </c>
      <c r="J70" s="166">
        <v>0</v>
      </c>
      <c r="K70" s="166">
        <v>0</v>
      </c>
      <c r="L70" s="55"/>
      <c r="M70" s="117"/>
      <c r="N70" s="64"/>
      <c r="O70" s="118"/>
    </row>
    <row r="71" spans="1:15" s="52" customFormat="1" ht="14.45" customHeight="1">
      <c r="A71" s="165" t="s">
        <v>27</v>
      </c>
      <c r="B71" s="166">
        <v>0</v>
      </c>
      <c r="C71" s="166">
        <v>2.7290000000000001E-3</v>
      </c>
      <c r="D71" s="166">
        <v>0</v>
      </c>
      <c r="E71" s="166">
        <v>0</v>
      </c>
      <c r="F71" s="166">
        <v>0.48523099999999997</v>
      </c>
      <c r="G71" s="166">
        <v>0</v>
      </c>
      <c r="H71" s="166">
        <v>2.1900000000000001E-3</v>
      </c>
      <c r="I71" s="166">
        <v>0</v>
      </c>
      <c r="J71" s="166">
        <v>0</v>
      </c>
      <c r="K71" s="166">
        <v>1.2249719999999999</v>
      </c>
      <c r="L71" s="55"/>
      <c r="M71" s="117"/>
      <c r="N71" s="64"/>
      <c r="O71" s="118"/>
    </row>
    <row r="72" spans="1:15" s="52" customFormat="1" ht="14.45" customHeight="1">
      <c r="A72" s="165" t="s">
        <v>195</v>
      </c>
      <c r="B72" s="166">
        <v>4.35E-4</v>
      </c>
      <c r="C72" s="166">
        <v>0.40616199999999997</v>
      </c>
      <c r="D72" s="166">
        <v>0</v>
      </c>
      <c r="E72" s="166">
        <v>1.1429E-2</v>
      </c>
      <c r="F72" s="166">
        <v>0.23804</v>
      </c>
      <c r="G72" s="166">
        <v>3.2499999999999999E-3</v>
      </c>
      <c r="H72" s="166">
        <v>0.34355400000000003</v>
      </c>
      <c r="I72" s="166">
        <v>0</v>
      </c>
      <c r="J72" s="166">
        <v>3.1581999999999999E-2</v>
      </c>
      <c r="K72" s="166">
        <v>0.124141</v>
      </c>
      <c r="L72" s="55"/>
      <c r="M72" s="117"/>
      <c r="N72" s="64"/>
      <c r="O72" s="118"/>
    </row>
    <row r="73" spans="1:15" s="52" customFormat="1" ht="14.45" customHeight="1">
      <c r="A73" s="165" t="s">
        <v>163</v>
      </c>
      <c r="B73" s="166">
        <v>0</v>
      </c>
      <c r="C73" s="166">
        <v>0.80682399999999999</v>
      </c>
      <c r="D73" s="166">
        <v>0</v>
      </c>
      <c r="E73" s="166">
        <v>0</v>
      </c>
      <c r="F73" s="166">
        <v>1.76E-4</v>
      </c>
      <c r="G73" s="166">
        <v>0</v>
      </c>
      <c r="H73" s="166">
        <v>0.67864099999999994</v>
      </c>
      <c r="I73" s="166">
        <v>0</v>
      </c>
      <c r="J73" s="166">
        <v>0</v>
      </c>
      <c r="K73" s="166">
        <v>0</v>
      </c>
      <c r="L73" s="55"/>
      <c r="M73" s="117"/>
      <c r="N73" s="64"/>
      <c r="O73" s="118"/>
    </row>
    <row r="74" spans="1:15" s="52" customFormat="1" ht="38.25">
      <c r="A74" s="165" t="s">
        <v>197</v>
      </c>
      <c r="B74" s="166">
        <v>0</v>
      </c>
      <c r="C74" s="166">
        <v>0.79200000000000004</v>
      </c>
      <c r="D74" s="166">
        <v>0</v>
      </c>
      <c r="E74" s="166">
        <v>0.372693</v>
      </c>
      <c r="F74" s="166">
        <v>0</v>
      </c>
      <c r="G74" s="166">
        <v>0</v>
      </c>
      <c r="H74" s="166">
        <v>0.29563699999999998</v>
      </c>
      <c r="I74" s="166">
        <v>0</v>
      </c>
      <c r="J74" s="166">
        <v>0.14799999999999999</v>
      </c>
      <c r="K74" s="166">
        <v>0</v>
      </c>
      <c r="L74" s="55"/>
      <c r="M74" s="117"/>
      <c r="N74" s="64"/>
      <c r="O74" s="118"/>
    </row>
    <row r="75" spans="1:15" s="52" customFormat="1" ht="14.45" customHeight="1">
      <c r="A75" s="165" t="s">
        <v>6</v>
      </c>
      <c r="B75" s="166">
        <v>0.112</v>
      </c>
      <c r="C75" s="166">
        <v>1.4339999999999999</v>
      </c>
      <c r="D75" s="166">
        <v>0</v>
      </c>
      <c r="E75" s="166">
        <v>0</v>
      </c>
      <c r="F75" s="166">
        <v>0.13700000000000001</v>
      </c>
      <c r="G75" s="166">
        <v>0.111447</v>
      </c>
      <c r="H75" s="166">
        <v>1.5056400000000001</v>
      </c>
      <c r="I75" s="166">
        <v>0</v>
      </c>
      <c r="J75" s="166">
        <v>0</v>
      </c>
      <c r="K75" s="166">
        <v>0</v>
      </c>
      <c r="L75" s="55"/>
      <c r="M75" s="117"/>
      <c r="N75" s="64"/>
      <c r="O75" s="118"/>
    </row>
    <row r="76" spans="1:15" s="52" customFormat="1" ht="14.45" customHeight="1">
      <c r="A76" s="165" t="s">
        <v>123</v>
      </c>
      <c r="B76" s="166">
        <v>0</v>
      </c>
      <c r="C76" s="166">
        <v>1.2651220000000001</v>
      </c>
      <c r="D76" s="166">
        <v>0</v>
      </c>
      <c r="E76" s="166">
        <v>0.95351300000000005</v>
      </c>
      <c r="F76" s="166">
        <v>0</v>
      </c>
      <c r="G76" s="166">
        <v>0</v>
      </c>
      <c r="H76" s="166">
        <v>1.1659619999999999</v>
      </c>
      <c r="I76" s="166">
        <v>0</v>
      </c>
      <c r="J76" s="166">
        <v>0.500336</v>
      </c>
      <c r="K76" s="166">
        <v>0</v>
      </c>
      <c r="L76" s="55"/>
      <c r="M76" s="117"/>
      <c r="N76" s="64"/>
      <c r="O76" s="118"/>
    </row>
    <row r="77" spans="1:15" s="52" customFormat="1" ht="25.5">
      <c r="A77" s="165" t="s">
        <v>162</v>
      </c>
      <c r="B77" s="166">
        <v>0.36661700000000003</v>
      </c>
      <c r="C77" s="166">
        <v>4.0699269999999999</v>
      </c>
      <c r="D77" s="166">
        <v>0</v>
      </c>
      <c r="E77" s="166">
        <v>0</v>
      </c>
      <c r="F77" s="166">
        <v>8.7899999999999991</v>
      </c>
      <c r="G77" s="166">
        <v>0.72575500000000004</v>
      </c>
      <c r="H77" s="166">
        <v>5.9213419999999992</v>
      </c>
      <c r="I77" s="166">
        <v>0</v>
      </c>
      <c r="J77" s="166">
        <v>0</v>
      </c>
      <c r="K77" s="166">
        <v>0</v>
      </c>
      <c r="L77" s="55"/>
      <c r="M77" s="117"/>
      <c r="N77" s="64"/>
    </row>
    <row r="78" spans="1:15" s="52" customFormat="1" ht="14.45" customHeight="1">
      <c r="A78" s="165" t="s">
        <v>93</v>
      </c>
      <c r="B78" s="166">
        <v>0</v>
      </c>
      <c r="C78" s="166">
        <v>0</v>
      </c>
      <c r="D78" s="166">
        <v>8.0302419999999994</v>
      </c>
      <c r="E78" s="166">
        <v>0</v>
      </c>
      <c r="F78" s="166">
        <v>0</v>
      </c>
      <c r="G78" s="166">
        <v>0</v>
      </c>
      <c r="H78" s="166">
        <v>0</v>
      </c>
      <c r="I78" s="166">
        <v>8.3699410000000007</v>
      </c>
      <c r="J78" s="166">
        <v>0</v>
      </c>
      <c r="K78" s="166">
        <v>0</v>
      </c>
      <c r="L78" s="55"/>
      <c r="M78" s="117"/>
      <c r="N78" s="64"/>
      <c r="O78" s="118"/>
    </row>
    <row r="79" spans="1:15" s="52" customFormat="1" ht="14.45" customHeight="1">
      <c r="A79" s="165" t="s">
        <v>32</v>
      </c>
      <c r="B79" s="166">
        <v>0.34544900000000001</v>
      </c>
      <c r="C79" s="166">
        <v>28.039991000000001</v>
      </c>
      <c r="D79" s="166">
        <v>0</v>
      </c>
      <c r="E79" s="166">
        <v>2.7101529999999996</v>
      </c>
      <c r="F79" s="166">
        <v>1.9582000000000002E-2</v>
      </c>
      <c r="G79" s="166">
        <v>0.72532299999999994</v>
      </c>
      <c r="H79" s="166">
        <v>26.944003000000002</v>
      </c>
      <c r="I79" s="166">
        <v>0</v>
      </c>
      <c r="J79" s="166">
        <v>1.664425</v>
      </c>
      <c r="K79" s="166">
        <v>1.2944000000000001E-2</v>
      </c>
      <c r="L79" s="55"/>
      <c r="M79" s="117"/>
      <c r="N79" s="64"/>
      <c r="O79" s="118"/>
    </row>
    <row r="80" spans="1:15" s="52" customFormat="1" ht="14.45" customHeight="1">
      <c r="A80" s="165" t="s">
        <v>125</v>
      </c>
      <c r="B80" s="166">
        <v>45.829084000000002</v>
      </c>
      <c r="C80" s="166">
        <v>7.023358</v>
      </c>
      <c r="D80" s="166">
        <v>0</v>
      </c>
      <c r="E80" s="166">
        <v>0.14379499999999998</v>
      </c>
      <c r="F80" s="166">
        <v>0</v>
      </c>
      <c r="G80" s="166">
        <v>48.294841999999996</v>
      </c>
      <c r="H80" s="166">
        <v>11.456852999999999</v>
      </c>
      <c r="I80" s="166">
        <v>0</v>
      </c>
      <c r="J80" s="166">
        <v>0.17300800000000002</v>
      </c>
      <c r="K80" s="166">
        <v>0</v>
      </c>
      <c r="L80" s="55"/>
      <c r="M80" s="117"/>
      <c r="N80" s="64"/>
      <c r="O80" s="118"/>
    </row>
    <row r="81" spans="1:15" s="52" customFormat="1" ht="14.45" customHeight="1">
      <c r="A81" s="165" t="s">
        <v>7</v>
      </c>
      <c r="B81" s="166">
        <v>6.0780000000000003</v>
      </c>
      <c r="C81" s="166">
        <v>69.676000000000002</v>
      </c>
      <c r="D81" s="166">
        <v>447.19</v>
      </c>
      <c r="E81" s="166">
        <v>0</v>
      </c>
      <c r="F81" s="166">
        <v>1.5748659999999999</v>
      </c>
      <c r="G81" s="166">
        <v>6.4505759999999999</v>
      </c>
      <c r="H81" s="166">
        <v>73.947077000000007</v>
      </c>
      <c r="I81" s="166">
        <v>474.60234800000001</v>
      </c>
      <c r="J81" s="166">
        <v>0</v>
      </c>
      <c r="K81" s="166">
        <v>0</v>
      </c>
      <c r="L81" s="55"/>
      <c r="M81" s="117"/>
      <c r="N81" s="64"/>
      <c r="O81" s="118"/>
    </row>
    <row r="82" spans="1:15" s="52" customFormat="1" ht="17.25" customHeight="1">
      <c r="A82" s="167" t="s">
        <v>184</v>
      </c>
      <c r="B82" s="115">
        <f>SUM(B64:B81)</f>
        <v>52.867066000000001</v>
      </c>
      <c r="C82" s="115">
        <f>SUM(C64:C81)</f>
        <v>114.63861700000001</v>
      </c>
      <c r="D82" s="115">
        <f t="shared" ref="D82:F82" si="5">SUM(D64:D81)</f>
        <v>455.22024199999998</v>
      </c>
      <c r="E82" s="115">
        <f t="shared" si="5"/>
        <v>4.2062509999999991</v>
      </c>
      <c r="F82" s="115">
        <f t="shared" si="5"/>
        <v>11.402258</v>
      </c>
      <c r="G82" s="115">
        <f>SUM(G64:G81)</f>
        <v>56.385458999999997</v>
      </c>
      <c r="H82" s="115">
        <f t="shared" ref="H82:K82" si="6">SUM(H64:H81)</f>
        <v>123.36874200000001</v>
      </c>
      <c r="I82" s="115">
        <f t="shared" si="6"/>
        <v>482.97228899999999</v>
      </c>
      <c r="J82" s="115">
        <f t="shared" si="6"/>
        <v>2.5320189999999996</v>
      </c>
      <c r="K82" s="115">
        <f t="shared" si="6"/>
        <v>1.3620570000000001</v>
      </c>
      <c r="L82" s="55"/>
      <c r="M82" s="117"/>
      <c r="N82" s="64"/>
      <c r="O82" s="118"/>
    </row>
    <row r="83" spans="1:15" s="52" customFormat="1" ht="17.25" customHeight="1">
      <c r="A83" s="167" t="s">
        <v>216</v>
      </c>
      <c r="B83" s="115">
        <f t="shared" ref="B83:K83" si="7">B82+B63+B53+B49+B14+B9</f>
        <v>334.708012</v>
      </c>
      <c r="C83" s="115">
        <f t="shared" si="7"/>
        <v>631.96148100000005</v>
      </c>
      <c r="D83" s="115">
        <f t="shared" si="7"/>
        <v>459.61582399999998</v>
      </c>
      <c r="E83" s="115">
        <f t="shared" si="7"/>
        <v>24.162687999999996</v>
      </c>
      <c r="F83" s="115">
        <f t="shared" si="7"/>
        <v>27.797150999999999</v>
      </c>
      <c r="G83" s="115">
        <f t="shared" si="7"/>
        <v>342.06521799999996</v>
      </c>
      <c r="H83" s="115">
        <f t="shared" si="7"/>
        <v>651.20188600000017</v>
      </c>
      <c r="I83" s="115">
        <f t="shared" si="7"/>
        <v>487.50298299999997</v>
      </c>
      <c r="J83" s="115">
        <f t="shared" si="7"/>
        <v>19.318278999999997</v>
      </c>
      <c r="K83" s="115">
        <f t="shared" si="7"/>
        <v>15.949622000000002</v>
      </c>
      <c r="M83" s="117"/>
      <c r="N83" s="64"/>
      <c r="O83" s="118"/>
    </row>
    <row r="84" spans="1:15" ht="13.5" customHeight="1" thickBot="1">
      <c r="A84" s="183" t="s">
        <v>276</v>
      </c>
      <c r="B84" s="184"/>
      <c r="C84" s="184"/>
      <c r="D84" s="184"/>
      <c r="E84" s="184"/>
      <c r="F84" s="184"/>
      <c r="G84" s="185"/>
      <c r="H84" s="163"/>
      <c r="I84" s="163"/>
      <c r="J84" s="163"/>
      <c r="K84" s="164"/>
    </row>
  </sheetData>
  <sortState ref="A6:P8">
    <sortCondition ref="A6:A8"/>
  </sortState>
  <mergeCells count="6">
    <mergeCell ref="A84:G84"/>
    <mergeCell ref="G3:K3"/>
    <mergeCell ref="A2:K2"/>
    <mergeCell ref="A1:K1"/>
    <mergeCell ref="A3:A4"/>
    <mergeCell ref="B3:F3"/>
  </mergeCells>
  <printOptions horizontalCentered="1"/>
  <pageMargins left="0.27559055118110237" right="0.27559055118110237" top="0.59055118110236227" bottom="0.59055118110236227" header="0.19685039370078741" footer="0.23622047244094491"/>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X137"/>
  <sheetViews>
    <sheetView tabSelected="1" zoomScaleNormal="100" zoomScaleSheetLayoutView="100" workbookViewId="0">
      <pane xSplit="1" ySplit="5" topLeftCell="B6" activePane="bottomRight" state="frozen"/>
      <selection activeCell="Q23" sqref="Q22:R23"/>
      <selection pane="topRight" activeCell="Q23" sqref="Q22:R23"/>
      <selection pane="bottomLeft" activeCell="Q23" sqref="Q22:R23"/>
      <selection pane="bottomRight" activeCell="M19" sqref="M19"/>
    </sheetView>
  </sheetViews>
  <sheetFormatPr defaultRowHeight="12.75"/>
  <cols>
    <col min="1" max="1" width="17.5703125" style="25" customWidth="1"/>
    <col min="2" max="2" width="8" style="25" customWidth="1"/>
    <col min="3" max="3" width="9.7109375" style="25" customWidth="1"/>
    <col min="4" max="4" width="9.5703125" style="25" bestFit="1" customWidth="1"/>
    <col min="5" max="5" width="6.85546875" style="25" customWidth="1"/>
    <col min="6" max="6" width="7" style="25" customWidth="1"/>
    <col min="7" max="7" width="7.42578125" style="25" bestFit="1" customWidth="1"/>
    <col min="8" max="8" width="9.85546875" style="25" customWidth="1"/>
    <col min="9" max="9" width="9.7109375" style="25" customWidth="1"/>
    <col min="10" max="10" width="6.5703125" style="25" bestFit="1" customWidth="1"/>
    <col min="11" max="11" width="7.7109375" style="25" customWidth="1"/>
    <col min="12" max="16384" width="9.140625" style="25"/>
  </cols>
  <sheetData>
    <row r="1" spans="1:24" ht="16.5">
      <c r="A1" s="247" t="s">
        <v>273</v>
      </c>
      <c r="B1" s="248"/>
      <c r="C1" s="248"/>
      <c r="D1" s="248"/>
      <c r="E1" s="248"/>
      <c r="F1" s="248"/>
      <c r="G1" s="248"/>
      <c r="H1" s="248"/>
      <c r="I1" s="248"/>
      <c r="J1" s="248"/>
      <c r="K1" s="249"/>
    </row>
    <row r="2" spans="1:24" ht="16.5">
      <c r="A2" s="243" t="s">
        <v>190</v>
      </c>
      <c r="B2" s="245"/>
      <c r="C2" s="245"/>
      <c r="D2" s="245"/>
      <c r="E2" s="245"/>
      <c r="F2" s="245"/>
      <c r="G2" s="245"/>
      <c r="H2" s="245"/>
      <c r="I2" s="245"/>
      <c r="J2" s="245"/>
      <c r="K2" s="246"/>
    </row>
    <row r="3" spans="1:24" s="52" customFormat="1" ht="17.25" customHeight="1">
      <c r="A3" s="228" t="s">
        <v>1</v>
      </c>
      <c r="B3" s="229">
        <v>2023</v>
      </c>
      <c r="C3" s="229"/>
      <c r="D3" s="229"/>
      <c r="E3" s="229"/>
      <c r="F3" s="229"/>
      <c r="G3" s="230" t="s">
        <v>268</v>
      </c>
      <c r="H3" s="230"/>
      <c r="I3" s="230"/>
      <c r="J3" s="230"/>
      <c r="K3" s="230"/>
    </row>
    <row r="4" spans="1:24" s="52" customFormat="1" ht="53.25" customHeight="1">
      <c r="A4" s="228"/>
      <c r="B4" s="100" t="s">
        <v>2</v>
      </c>
      <c r="C4" s="100" t="s">
        <v>217</v>
      </c>
      <c r="D4" s="100" t="s">
        <v>218</v>
      </c>
      <c r="E4" s="100" t="s">
        <v>199</v>
      </c>
      <c r="F4" s="100" t="s">
        <v>219</v>
      </c>
      <c r="G4" s="100" t="s">
        <v>2</v>
      </c>
      <c r="H4" s="100" t="s">
        <v>217</v>
      </c>
      <c r="I4" s="100" t="s">
        <v>218</v>
      </c>
      <c r="J4" s="100" t="s">
        <v>199</v>
      </c>
      <c r="K4" s="100" t="s">
        <v>219</v>
      </c>
    </row>
    <row r="5" spans="1:24" s="52" customFormat="1" ht="18" customHeight="1">
      <c r="A5" s="154" t="s">
        <v>9</v>
      </c>
      <c r="B5" s="91" t="s">
        <v>10</v>
      </c>
      <c r="C5" s="91" t="s">
        <v>11</v>
      </c>
      <c r="D5" s="91" t="s">
        <v>12</v>
      </c>
      <c r="E5" s="91" t="s">
        <v>13</v>
      </c>
      <c r="F5" s="91" t="s">
        <v>14</v>
      </c>
      <c r="G5" s="91" t="s">
        <v>15</v>
      </c>
      <c r="H5" s="91" t="s">
        <v>21</v>
      </c>
      <c r="I5" s="91" t="s">
        <v>16</v>
      </c>
      <c r="J5" s="91" t="s">
        <v>17</v>
      </c>
      <c r="K5" s="91" t="s">
        <v>18</v>
      </c>
    </row>
    <row r="6" spans="1:24" s="52" customFormat="1" ht="14.45" customHeight="1">
      <c r="A6" s="156" t="s">
        <v>26</v>
      </c>
      <c r="B6" s="166">
        <v>3.7181310000000001</v>
      </c>
      <c r="C6" s="166">
        <v>2.2537790000000002</v>
      </c>
      <c r="D6" s="166">
        <v>3.5960999999999999</v>
      </c>
      <c r="E6" s="166">
        <v>7.2781580000000003</v>
      </c>
      <c r="F6" s="166">
        <v>2.8931559999999998</v>
      </c>
      <c r="G6" s="166">
        <v>5.3350140000000001</v>
      </c>
      <c r="H6" s="166">
        <v>3.1153589999999998</v>
      </c>
      <c r="I6" s="166">
        <v>0.67727899999999996</v>
      </c>
      <c r="J6" s="166">
        <v>7.3800080000000001</v>
      </c>
      <c r="K6" s="166">
        <v>3.0377320000000001</v>
      </c>
      <c r="L6" s="55"/>
      <c r="M6" s="55"/>
      <c r="O6" s="118"/>
      <c r="Q6" s="118"/>
      <c r="S6" s="118"/>
      <c r="U6" s="118"/>
      <c r="X6" s="118"/>
    </row>
    <row r="7" spans="1:24" s="52" customFormat="1" ht="14.45" customHeight="1">
      <c r="A7" s="156" t="s">
        <v>202</v>
      </c>
      <c r="B7" s="166">
        <v>0</v>
      </c>
      <c r="C7" s="166">
        <v>2.7800000000000004E-4</v>
      </c>
      <c r="D7" s="166">
        <v>0</v>
      </c>
      <c r="E7" s="166">
        <v>0</v>
      </c>
      <c r="F7" s="166">
        <v>0</v>
      </c>
      <c r="G7" s="166">
        <v>0</v>
      </c>
      <c r="H7" s="166">
        <v>2.7800000000000004E-4</v>
      </c>
      <c r="I7" s="166">
        <v>0</v>
      </c>
      <c r="J7" s="166">
        <v>0</v>
      </c>
      <c r="K7" s="166">
        <v>0</v>
      </c>
      <c r="L7" s="55"/>
      <c r="M7" s="55"/>
      <c r="O7" s="118"/>
      <c r="Q7" s="118"/>
      <c r="S7" s="118"/>
      <c r="U7" s="118"/>
      <c r="X7" s="118"/>
    </row>
    <row r="8" spans="1:24" s="52" customFormat="1" ht="14.45" customHeight="1">
      <c r="A8" s="156" t="s">
        <v>203</v>
      </c>
      <c r="B8" s="166">
        <v>0</v>
      </c>
      <c r="C8" s="166">
        <v>2.3999999999999998E-4</v>
      </c>
      <c r="D8" s="166">
        <v>0</v>
      </c>
      <c r="E8" s="166">
        <v>0</v>
      </c>
      <c r="F8" s="166">
        <v>1.2459999999999999E-3</v>
      </c>
      <c r="G8" s="166">
        <v>0</v>
      </c>
      <c r="H8" s="166">
        <v>2.3999999999999998E-4</v>
      </c>
      <c r="I8" s="166">
        <v>0</v>
      </c>
      <c r="J8" s="166">
        <v>0</v>
      </c>
      <c r="K8" s="166">
        <v>0</v>
      </c>
      <c r="L8" s="55"/>
      <c r="M8" s="55"/>
      <c r="O8" s="118"/>
      <c r="Q8" s="118"/>
      <c r="S8" s="118"/>
      <c r="U8" s="118"/>
      <c r="X8" s="118"/>
    </row>
    <row r="9" spans="1:24" s="52" customFormat="1" ht="14.45" customHeight="1">
      <c r="A9" s="156" t="s">
        <v>204</v>
      </c>
      <c r="B9" s="166">
        <v>0</v>
      </c>
      <c r="C9" s="166">
        <v>2.9158200000000001</v>
      </c>
      <c r="D9" s="166">
        <v>0</v>
      </c>
      <c r="E9" s="166">
        <v>0</v>
      </c>
      <c r="F9" s="166">
        <v>0</v>
      </c>
      <c r="G9" s="166">
        <v>0</v>
      </c>
      <c r="H9" s="166">
        <v>3.231744</v>
      </c>
      <c r="I9" s="166">
        <v>0</v>
      </c>
      <c r="J9" s="166">
        <v>0</v>
      </c>
      <c r="K9" s="166">
        <v>0</v>
      </c>
      <c r="L9" s="55"/>
      <c r="M9" s="55"/>
      <c r="O9" s="118"/>
      <c r="Q9" s="118"/>
      <c r="S9" s="118"/>
      <c r="U9" s="118"/>
      <c r="X9" s="118"/>
    </row>
    <row r="10" spans="1:24" s="52" customFormat="1" ht="14.45" customHeight="1">
      <c r="A10" s="156" t="s">
        <v>205</v>
      </c>
      <c r="B10" s="166">
        <v>0</v>
      </c>
      <c r="C10" s="166">
        <v>0</v>
      </c>
      <c r="D10" s="166">
        <v>0</v>
      </c>
      <c r="E10" s="166">
        <v>0</v>
      </c>
      <c r="F10" s="166">
        <v>3.39E-4</v>
      </c>
      <c r="G10" s="166">
        <v>0</v>
      </c>
      <c r="H10" s="166">
        <v>0</v>
      </c>
      <c r="I10" s="166">
        <v>0</v>
      </c>
      <c r="J10" s="166">
        <v>0</v>
      </c>
      <c r="K10" s="166">
        <v>0</v>
      </c>
      <c r="L10" s="55"/>
      <c r="M10" s="55"/>
      <c r="O10" s="118"/>
      <c r="Q10" s="118"/>
      <c r="S10" s="118"/>
      <c r="U10" s="118"/>
      <c r="X10" s="118"/>
    </row>
    <row r="11" spans="1:24" s="52" customFormat="1" ht="14.45" customHeight="1">
      <c r="A11" s="156" t="s">
        <v>270</v>
      </c>
      <c r="B11" s="166">
        <v>0</v>
      </c>
      <c r="C11" s="166">
        <v>2.9109000000000003E-2</v>
      </c>
      <c r="D11" s="166">
        <v>0</v>
      </c>
      <c r="E11" s="166">
        <v>0</v>
      </c>
      <c r="F11" s="166">
        <v>0</v>
      </c>
      <c r="G11" s="166">
        <v>0</v>
      </c>
      <c r="H11" s="166">
        <v>3.1640000000000001E-2</v>
      </c>
      <c r="I11" s="166">
        <v>0</v>
      </c>
      <c r="J11" s="166">
        <v>0</v>
      </c>
      <c r="K11" s="166">
        <v>0</v>
      </c>
      <c r="L11" s="55"/>
      <c r="M11" s="55"/>
      <c r="O11" s="118"/>
      <c r="Q11" s="118"/>
      <c r="S11" s="118"/>
      <c r="U11" s="118"/>
      <c r="X11" s="118"/>
    </row>
    <row r="12" spans="1:24" s="52" customFormat="1" ht="14.45" customHeight="1">
      <c r="A12" s="156" t="s">
        <v>206</v>
      </c>
      <c r="B12" s="166">
        <v>0</v>
      </c>
      <c r="C12" s="166">
        <v>1.0375270000000001</v>
      </c>
      <c r="D12" s="166">
        <v>0</v>
      </c>
      <c r="E12" s="166">
        <v>0</v>
      </c>
      <c r="F12" s="166">
        <v>0</v>
      </c>
      <c r="G12" s="166">
        <v>0</v>
      </c>
      <c r="H12" s="166">
        <v>1.4589129999999999</v>
      </c>
      <c r="I12" s="166">
        <v>0</v>
      </c>
      <c r="J12" s="166">
        <v>0</v>
      </c>
      <c r="K12" s="166">
        <v>0</v>
      </c>
      <c r="L12" s="55"/>
      <c r="M12" s="55"/>
      <c r="O12" s="118"/>
      <c r="Q12" s="118"/>
      <c r="S12" s="118"/>
      <c r="U12" s="118"/>
      <c r="X12" s="118"/>
    </row>
    <row r="13" spans="1:24" s="52" customFormat="1" ht="14.45" customHeight="1">
      <c r="A13" s="156" t="s">
        <v>207</v>
      </c>
      <c r="B13" s="166">
        <v>0</v>
      </c>
      <c r="C13" s="166">
        <v>3.323E-3</v>
      </c>
      <c r="D13" s="166">
        <v>0</v>
      </c>
      <c r="E13" s="166">
        <v>0</v>
      </c>
      <c r="F13" s="166">
        <v>0</v>
      </c>
      <c r="G13" s="166">
        <v>0</v>
      </c>
      <c r="H13" s="166">
        <v>3.7999999999999999E-2</v>
      </c>
      <c r="I13" s="166">
        <v>0</v>
      </c>
      <c r="J13" s="166">
        <v>0</v>
      </c>
      <c r="K13" s="166">
        <v>0</v>
      </c>
      <c r="L13" s="55"/>
      <c r="M13" s="55"/>
      <c r="O13" s="118"/>
      <c r="Q13" s="118"/>
      <c r="S13" s="118"/>
      <c r="U13" s="118"/>
      <c r="X13" s="118"/>
    </row>
    <row r="14" spans="1:24" s="52" customFormat="1" ht="14.45" customHeight="1">
      <c r="A14" s="156" t="s">
        <v>38</v>
      </c>
      <c r="B14" s="166">
        <v>1.1879999999999999</v>
      </c>
      <c r="C14" s="166">
        <v>9.5527549999999994</v>
      </c>
      <c r="D14" s="166">
        <v>6.0099409999999995</v>
      </c>
      <c r="E14" s="166">
        <v>0.08</v>
      </c>
      <c r="F14" s="166">
        <v>0.71599999999999997</v>
      </c>
      <c r="G14" s="166">
        <v>0.57399999999999995</v>
      </c>
      <c r="H14" s="166">
        <v>8.7842029999999998</v>
      </c>
      <c r="I14" s="166">
        <v>5.1410410000000004</v>
      </c>
      <c r="J14" s="166">
        <v>2.8731000000000003E-2</v>
      </c>
      <c r="K14" s="166">
        <v>0.687554</v>
      </c>
      <c r="L14" s="55"/>
      <c r="M14" s="55"/>
      <c r="O14" s="118"/>
      <c r="Q14" s="118"/>
      <c r="S14" s="118"/>
      <c r="U14" s="118"/>
      <c r="X14" s="118"/>
    </row>
    <row r="15" spans="1:24" s="52" customFormat="1" ht="14.45" customHeight="1">
      <c r="A15" s="156" t="s">
        <v>208</v>
      </c>
      <c r="B15" s="166">
        <v>0</v>
      </c>
      <c r="C15" s="166">
        <v>0.82557799999999992</v>
      </c>
      <c r="D15" s="166">
        <v>0</v>
      </c>
      <c r="E15" s="166">
        <v>0</v>
      </c>
      <c r="F15" s="166">
        <v>0</v>
      </c>
      <c r="G15" s="166">
        <v>0</v>
      </c>
      <c r="H15" s="166">
        <v>0.73728399999999994</v>
      </c>
      <c r="I15" s="166">
        <v>0</v>
      </c>
      <c r="J15" s="166">
        <v>0</v>
      </c>
      <c r="K15" s="166">
        <v>0</v>
      </c>
      <c r="L15" s="55"/>
      <c r="M15" s="55"/>
      <c r="O15" s="118"/>
      <c r="Q15" s="118"/>
      <c r="S15" s="118"/>
      <c r="U15" s="118"/>
      <c r="X15" s="118"/>
    </row>
    <row r="16" spans="1:24" s="52" customFormat="1" ht="14.45" customHeight="1">
      <c r="A16" s="156" t="s">
        <v>158</v>
      </c>
      <c r="B16" s="166">
        <v>14.286625000000001</v>
      </c>
      <c r="C16" s="166">
        <v>127.649897</v>
      </c>
      <c r="D16" s="166">
        <v>213.543609</v>
      </c>
      <c r="E16" s="166">
        <v>37.162565999999998</v>
      </c>
      <c r="F16" s="166">
        <v>9.1444689999999991</v>
      </c>
      <c r="G16" s="166">
        <v>13.631292</v>
      </c>
      <c r="H16" s="166">
        <v>117.719809</v>
      </c>
      <c r="I16" s="166">
        <v>209.76841300000001</v>
      </c>
      <c r="J16" s="166">
        <v>31.692615</v>
      </c>
      <c r="K16" s="166">
        <v>8.4482340000000011</v>
      </c>
      <c r="L16" s="55"/>
      <c r="M16" s="55"/>
      <c r="O16" s="118"/>
      <c r="Q16" s="118"/>
      <c r="S16" s="118"/>
      <c r="U16" s="118"/>
      <c r="X16" s="118"/>
    </row>
    <row r="17" spans="1:24" s="52" customFormat="1" ht="14.45" customHeight="1">
      <c r="A17" s="158" t="s">
        <v>178</v>
      </c>
      <c r="B17" s="92">
        <f>SUM(B6:B16)</f>
        <v>19.192756000000003</v>
      </c>
      <c r="C17" s="92">
        <f>SUM(C6:C16)</f>
        <v>144.268306</v>
      </c>
      <c r="D17" s="92">
        <f>SUM(D6:D16)</f>
        <v>223.14965000000001</v>
      </c>
      <c r="E17" s="92">
        <f>SUM(E6:E16)</f>
        <v>44.520724000000001</v>
      </c>
      <c r="F17" s="92">
        <f>SUM(F6:F16)</f>
        <v>12.755209999999998</v>
      </c>
      <c r="G17" s="92">
        <f t="shared" ref="G17:K17" si="0">SUM(G6:G16)</f>
        <v>19.540306000000001</v>
      </c>
      <c r="H17" s="92">
        <f t="shared" si="0"/>
        <v>135.11747</v>
      </c>
      <c r="I17" s="92">
        <f t="shared" si="0"/>
        <v>215.58673300000001</v>
      </c>
      <c r="J17" s="92">
        <f t="shared" si="0"/>
        <v>39.101354000000001</v>
      </c>
      <c r="K17" s="92">
        <f t="shared" si="0"/>
        <v>12.173520000000002</v>
      </c>
      <c r="L17" s="55"/>
      <c r="M17" s="55"/>
      <c r="O17" s="118"/>
      <c r="Q17" s="118"/>
      <c r="S17" s="118"/>
      <c r="U17" s="118"/>
      <c r="X17" s="118"/>
    </row>
    <row r="18" spans="1:24" s="52" customFormat="1" ht="14.45" customHeight="1">
      <c r="A18" s="156" t="s">
        <v>64</v>
      </c>
      <c r="B18" s="166">
        <v>1.07805</v>
      </c>
      <c r="C18" s="166">
        <v>0.24087700000000001</v>
      </c>
      <c r="D18" s="166">
        <v>0</v>
      </c>
      <c r="E18" s="166">
        <v>0</v>
      </c>
      <c r="F18" s="166">
        <v>1.2096340000000001</v>
      </c>
      <c r="G18" s="166">
        <v>0.841777</v>
      </c>
      <c r="H18" s="166">
        <v>0.20915600000000001</v>
      </c>
      <c r="I18" s="166">
        <v>0</v>
      </c>
      <c r="J18" s="166">
        <v>0</v>
      </c>
      <c r="K18" s="166">
        <v>0.94452200000000008</v>
      </c>
      <c r="L18" s="55"/>
      <c r="M18" s="55"/>
      <c r="O18" s="118"/>
      <c r="Q18" s="118"/>
      <c r="S18" s="118"/>
      <c r="U18" s="118"/>
      <c r="X18" s="118"/>
    </row>
    <row r="19" spans="1:24" s="52" customFormat="1" ht="25.5">
      <c r="A19" s="156" t="s">
        <v>211</v>
      </c>
      <c r="B19" s="166">
        <v>0</v>
      </c>
      <c r="C19" s="166">
        <v>8.1734000000000001E-2</v>
      </c>
      <c r="D19" s="166">
        <v>0</v>
      </c>
      <c r="E19" s="166">
        <v>0</v>
      </c>
      <c r="F19" s="166">
        <v>0</v>
      </c>
      <c r="G19" s="166">
        <v>0</v>
      </c>
      <c r="H19" s="166">
        <v>5.7340000000000004E-3</v>
      </c>
      <c r="I19" s="166">
        <v>0</v>
      </c>
      <c r="J19" s="166">
        <v>0</v>
      </c>
      <c r="K19" s="166">
        <v>0</v>
      </c>
      <c r="L19" s="55"/>
      <c r="M19" s="55"/>
      <c r="O19" s="118"/>
      <c r="Q19" s="118"/>
      <c r="S19" s="118"/>
      <c r="U19" s="118"/>
      <c r="X19" s="118"/>
    </row>
    <row r="20" spans="1:24" s="52" customFormat="1" ht="14.45" customHeight="1">
      <c r="A20" s="156" t="s">
        <v>28</v>
      </c>
      <c r="B20" s="166">
        <v>9.5900409999999994</v>
      </c>
      <c r="C20" s="166">
        <v>5.6620059999999999</v>
      </c>
      <c r="D20" s="166">
        <v>3.2550680000000001</v>
      </c>
      <c r="E20" s="166">
        <v>3.3221959999999999</v>
      </c>
      <c r="F20" s="166">
        <v>10.393975000000001</v>
      </c>
      <c r="G20" s="166">
        <v>10.115812999999999</v>
      </c>
      <c r="H20" s="166">
        <v>6.6467330000000002</v>
      </c>
      <c r="I20" s="166">
        <v>2.9247100000000001</v>
      </c>
      <c r="J20" s="166">
        <v>3.1588150000000002</v>
      </c>
      <c r="K20" s="166">
        <v>10.868799999999998</v>
      </c>
      <c r="L20" s="55"/>
      <c r="M20" s="55"/>
      <c r="O20" s="118"/>
      <c r="Q20" s="118"/>
      <c r="S20" s="118"/>
      <c r="U20" s="118"/>
      <c r="X20" s="118"/>
    </row>
    <row r="21" spans="1:24" s="52" customFormat="1" ht="14.45" customHeight="1">
      <c r="A21" s="156" t="s">
        <v>65</v>
      </c>
      <c r="B21" s="166">
        <v>0.43042000000000002</v>
      </c>
      <c r="C21" s="166">
        <v>5.5700769999999995</v>
      </c>
      <c r="D21" s="166">
        <v>1.01E-4</v>
      </c>
      <c r="E21" s="166">
        <v>0</v>
      </c>
      <c r="F21" s="166">
        <v>0.24795500000000001</v>
      </c>
      <c r="G21" s="166">
        <v>0.28097300000000003</v>
      </c>
      <c r="H21" s="166">
        <v>5.1069909999999998</v>
      </c>
      <c r="I21" s="166">
        <v>2.5000000000000001E-5</v>
      </c>
      <c r="J21" s="166">
        <v>0</v>
      </c>
      <c r="K21" s="166">
        <v>0.18141300000000002</v>
      </c>
      <c r="L21" s="55"/>
      <c r="M21" s="55"/>
      <c r="O21" s="118"/>
      <c r="Q21" s="118"/>
      <c r="S21" s="118"/>
      <c r="U21" s="118"/>
      <c r="X21" s="118"/>
    </row>
    <row r="22" spans="1:24" s="52" customFormat="1" ht="14.45" customHeight="1">
      <c r="A22" s="156" t="s">
        <v>30</v>
      </c>
      <c r="B22" s="166">
        <v>5.7131170000000004</v>
      </c>
      <c r="C22" s="166">
        <v>5.4330879999999997</v>
      </c>
      <c r="D22" s="166">
        <v>0</v>
      </c>
      <c r="E22" s="166">
        <v>0</v>
      </c>
      <c r="F22" s="166">
        <v>0.25580000000000003</v>
      </c>
      <c r="G22" s="166">
        <v>6.4665359999999996</v>
      </c>
      <c r="H22" s="166">
        <v>6.4714780000000003</v>
      </c>
      <c r="I22" s="166">
        <v>0</v>
      </c>
      <c r="J22" s="166">
        <v>0</v>
      </c>
      <c r="K22" s="166">
        <v>0.11818099999999999</v>
      </c>
      <c r="L22" s="55"/>
      <c r="M22" s="55"/>
      <c r="O22" s="118"/>
      <c r="Q22" s="118"/>
      <c r="S22" s="118"/>
      <c r="U22" s="118"/>
      <c r="X22" s="118"/>
    </row>
    <row r="23" spans="1:24" s="52" customFormat="1" ht="14.45" customHeight="1">
      <c r="A23" s="156" t="s">
        <v>226</v>
      </c>
      <c r="B23" s="166" t="s">
        <v>272</v>
      </c>
      <c r="C23" s="166" t="s">
        <v>272</v>
      </c>
      <c r="D23" s="166" t="s">
        <v>272</v>
      </c>
      <c r="E23" s="166" t="s">
        <v>272</v>
      </c>
      <c r="F23" s="166" t="s">
        <v>272</v>
      </c>
      <c r="G23" s="166" t="s">
        <v>272</v>
      </c>
      <c r="H23" s="166" t="s">
        <v>272</v>
      </c>
      <c r="I23" s="166" t="s">
        <v>272</v>
      </c>
      <c r="J23" s="166" t="s">
        <v>272</v>
      </c>
      <c r="K23" s="166" t="s">
        <v>272</v>
      </c>
      <c r="L23" s="55"/>
      <c r="M23" s="55"/>
      <c r="O23" s="118"/>
      <c r="Q23" s="118"/>
      <c r="S23" s="118"/>
      <c r="U23" s="118"/>
      <c r="X23" s="118"/>
    </row>
    <row r="24" spans="1:24" s="52" customFormat="1" ht="14.45" customHeight="1">
      <c r="A24" s="156" t="s">
        <v>209</v>
      </c>
      <c r="B24" s="166">
        <v>0</v>
      </c>
      <c r="C24" s="166">
        <v>5.0000000000000001E-4</v>
      </c>
      <c r="D24" s="166">
        <v>0</v>
      </c>
      <c r="E24" s="166">
        <v>0</v>
      </c>
      <c r="F24" s="166">
        <v>0</v>
      </c>
      <c r="G24" s="166">
        <v>0</v>
      </c>
      <c r="H24" s="166">
        <v>5.1900000000000004E-4</v>
      </c>
      <c r="I24" s="166">
        <v>0</v>
      </c>
      <c r="J24" s="166">
        <v>0</v>
      </c>
      <c r="K24" s="166">
        <v>0</v>
      </c>
      <c r="L24" s="55"/>
      <c r="M24" s="55"/>
      <c r="O24" s="118"/>
      <c r="Q24" s="118"/>
      <c r="S24" s="118"/>
      <c r="U24" s="118"/>
      <c r="X24" s="118"/>
    </row>
    <row r="25" spans="1:24" s="52" customFormat="1" ht="14.45" customHeight="1">
      <c r="A25" s="156" t="s">
        <v>66</v>
      </c>
      <c r="B25" s="166">
        <v>0</v>
      </c>
      <c r="C25" s="166">
        <v>0.97024699999999997</v>
      </c>
      <c r="D25" s="166">
        <v>0</v>
      </c>
      <c r="E25" s="166">
        <v>0</v>
      </c>
      <c r="F25" s="166">
        <v>0</v>
      </c>
      <c r="G25" s="166">
        <v>0</v>
      </c>
      <c r="H25" s="166">
        <v>0.84187999999999996</v>
      </c>
      <c r="I25" s="166">
        <v>0</v>
      </c>
      <c r="J25" s="166">
        <v>0</v>
      </c>
      <c r="K25" s="166">
        <v>0</v>
      </c>
      <c r="L25" s="55"/>
      <c r="M25" s="55"/>
      <c r="O25" s="118"/>
      <c r="Q25" s="118"/>
      <c r="S25" s="118"/>
      <c r="U25" s="118"/>
      <c r="X25" s="118"/>
    </row>
    <row r="26" spans="1:24" s="52" customFormat="1" ht="25.5">
      <c r="A26" s="156" t="s">
        <v>179</v>
      </c>
      <c r="B26" s="166">
        <v>0</v>
      </c>
      <c r="C26" s="166">
        <v>8.9169999999999996E-3</v>
      </c>
      <c r="D26" s="166">
        <v>0</v>
      </c>
      <c r="E26" s="166">
        <v>0</v>
      </c>
      <c r="F26" s="166">
        <v>0</v>
      </c>
      <c r="G26" s="166">
        <v>0</v>
      </c>
      <c r="H26" s="166">
        <v>1.7833999999999999E-2</v>
      </c>
      <c r="I26" s="166">
        <v>0</v>
      </c>
      <c r="J26" s="166">
        <v>0</v>
      </c>
      <c r="K26" s="166">
        <v>0</v>
      </c>
      <c r="L26" s="55"/>
      <c r="M26" s="55"/>
      <c r="O26" s="118"/>
      <c r="Q26" s="118"/>
      <c r="S26" s="118"/>
      <c r="U26" s="118"/>
      <c r="X26" s="118"/>
    </row>
    <row r="27" spans="1:24" s="52" customFormat="1" ht="14.45" customHeight="1">
      <c r="A27" s="156" t="s">
        <v>210</v>
      </c>
      <c r="B27" s="166">
        <v>0</v>
      </c>
      <c r="C27" s="166">
        <v>3.4069999999999999E-3</v>
      </c>
      <c r="D27" s="166">
        <v>0</v>
      </c>
      <c r="E27" s="166">
        <v>0</v>
      </c>
      <c r="F27" s="166">
        <v>1.4799999999999999E-4</v>
      </c>
      <c r="G27" s="166">
        <v>0</v>
      </c>
      <c r="H27" s="166">
        <v>5.4999999999999997E-3</v>
      </c>
      <c r="I27" s="166">
        <v>0</v>
      </c>
      <c r="J27" s="166">
        <v>0</v>
      </c>
      <c r="K27" s="166">
        <v>0</v>
      </c>
      <c r="L27" s="55"/>
      <c r="M27" s="55"/>
      <c r="O27" s="118"/>
      <c r="Q27" s="118"/>
      <c r="S27" s="118"/>
      <c r="U27" s="118"/>
      <c r="X27" s="118"/>
    </row>
    <row r="28" spans="1:24" s="52" customFormat="1" ht="14.45" customHeight="1">
      <c r="A28" s="158" t="s">
        <v>159</v>
      </c>
      <c r="B28" s="92">
        <f t="shared" ref="B28:K28" si="1">SUM(B18:B27)</f>
        <v>16.811627999999999</v>
      </c>
      <c r="C28" s="92">
        <f t="shared" si="1"/>
        <v>17.970852999999998</v>
      </c>
      <c r="D28" s="92">
        <f t="shared" si="1"/>
        <v>3.255169</v>
      </c>
      <c r="E28" s="92">
        <f t="shared" si="1"/>
        <v>3.3221959999999999</v>
      </c>
      <c r="F28" s="92">
        <f t="shared" si="1"/>
        <v>12.107512</v>
      </c>
      <c r="G28" s="92">
        <f t="shared" si="1"/>
        <v>17.705098999999997</v>
      </c>
      <c r="H28" s="92">
        <f t="shared" si="1"/>
        <v>19.305825000000002</v>
      </c>
      <c r="I28" s="92">
        <f t="shared" si="1"/>
        <v>2.9247350000000001</v>
      </c>
      <c r="J28" s="92">
        <f t="shared" si="1"/>
        <v>3.1588150000000002</v>
      </c>
      <c r="K28" s="92">
        <f t="shared" si="1"/>
        <v>12.112915999999998</v>
      </c>
      <c r="L28" s="55"/>
      <c r="M28" s="55"/>
      <c r="O28" s="118"/>
      <c r="Q28" s="118"/>
      <c r="S28" s="118"/>
      <c r="U28" s="118"/>
      <c r="X28" s="118"/>
    </row>
    <row r="29" spans="1:24" s="52" customFormat="1" ht="14.45" customHeight="1">
      <c r="A29" s="156" t="s">
        <v>109</v>
      </c>
      <c r="B29" s="166">
        <v>0</v>
      </c>
      <c r="C29" s="166">
        <v>0.25336500000000001</v>
      </c>
      <c r="D29" s="166">
        <v>0</v>
      </c>
      <c r="E29" s="166">
        <v>1.7729999999999998E-3</v>
      </c>
      <c r="F29" s="166">
        <v>0</v>
      </c>
      <c r="G29" s="166">
        <v>0</v>
      </c>
      <c r="H29" s="166">
        <v>0.29860599999999998</v>
      </c>
      <c r="I29" s="166">
        <v>0</v>
      </c>
      <c r="J29" s="166">
        <v>1.3900000000000002E-4</v>
      </c>
      <c r="K29" s="166">
        <v>0</v>
      </c>
      <c r="L29" s="55"/>
      <c r="M29" s="55"/>
      <c r="O29" s="118"/>
      <c r="Q29" s="118"/>
      <c r="S29" s="118"/>
      <c r="U29" s="118"/>
      <c r="X29" s="118"/>
    </row>
    <row r="30" spans="1:24" s="52" customFormat="1" ht="14.45" customHeight="1">
      <c r="A30" s="156" t="s">
        <v>110</v>
      </c>
      <c r="B30" s="166">
        <v>8.8699999999999998E-4</v>
      </c>
      <c r="C30" s="166">
        <v>2.0768000000000002E-2</v>
      </c>
      <c r="D30" s="166">
        <v>0</v>
      </c>
      <c r="E30" s="166">
        <v>5.9999999999999995E-5</v>
      </c>
      <c r="F30" s="166">
        <v>1.36E-4</v>
      </c>
      <c r="G30" s="166">
        <v>6.9499999999999998E-4</v>
      </c>
      <c r="H30" s="166">
        <v>2.5786E-2</v>
      </c>
      <c r="I30" s="166">
        <v>0</v>
      </c>
      <c r="J30" s="166">
        <v>5.9999999999999995E-5</v>
      </c>
      <c r="K30" s="166">
        <v>0</v>
      </c>
      <c r="L30" s="55"/>
      <c r="M30" s="55"/>
      <c r="O30" s="118"/>
      <c r="Q30" s="118"/>
      <c r="S30" s="118"/>
      <c r="U30" s="118"/>
      <c r="X30" s="118"/>
    </row>
    <row r="31" spans="1:24" s="52" customFormat="1" ht="14.45" customHeight="1">
      <c r="A31" s="156" t="s">
        <v>67</v>
      </c>
      <c r="B31" s="166">
        <v>1.711514</v>
      </c>
      <c r="C31" s="166">
        <v>0.65550100000000011</v>
      </c>
      <c r="D31" s="166">
        <v>4.4216999999999999E-2</v>
      </c>
      <c r="E31" s="166">
        <v>3.7930000000000004E-3</v>
      </c>
      <c r="F31" s="166">
        <v>2.3182869999999998</v>
      </c>
      <c r="G31" s="166">
        <v>1.734826</v>
      </c>
      <c r="H31" s="166">
        <v>0.59874400000000005</v>
      </c>
      <c r="I31" s="166">
        <v>2.9108000000000002E-2</v>
      </c>
      <c r="J31" s="166">
        <v>1.2819000000000001E-2</v>
      </c>
      <c r="K31" s="166">
        <v>2.2559490000000002</v>
      </c>
      <c r="L31" s="55"/>
      <c r="M31" s="55"/>
      <c r="O31" s="118"/>
      <c r="Q31" s="118"/>
      <c r="S31" s="118"/>
      <c r="U31" s="118"/>
      <c r="X31" s="118"/>
    </row>
    <row r="32" spans="1:24" s="52" customFormat="1" ht="14.45" customHeight="1">
      <c r="A32" s="156" t="s">
        <v>69</v>
      </c>
      <c r="B32" s="166">
        <v>0</v>
      </c>
      <c r="C32" s="166">
        <v>0.72</v>
      </c>
      <c r="D32" s="166">
        <v>0</v>
      </c>
      <c r="E32" s="166">
        <v>0</v>
      </c>
      <c r="F32" s="166">
        <v>3.4301000000000005E-2</v>
      </c>
      <c r="G32" s="166">
        <v>0</v>
      </c>
      <c r="H32" s="166">
        <v>0.77039999999999997</v>
      </c>
      <c r="I32" s="166">
        <v>0</v>
      </c>
      <c r="J32" s="166">
        <v>0</v>
      </c>
      <c r="K32" s="166">
        <v>0</v>
      </c>
      <c r="L32" s="55"/>
      <c r="M32" s="55"/>
      <c r="O32" s="118"/>
      <c r="Q32" s="118"/>
      <c r="S32" s="118"/>
      <c r="U32" s="118"/>
      <c r="X32" s="118"/>
    </row>
    <row r="33" spans="1:24" s="52" customFormat="1" ht="14.45" customHeight="1">
      <c r="A33" s="156" t="s">
        <v>98</v>
      </c>
      <c r="B33" s="166">
        <v>1.7093</v>
      </c>
      <c r="C33" s="166">
        <v>1.0387999999999999</v>
      </c>
      <c r="D33" s="166">
        <v>0.1072</v>
      </c>
      <c r="E33" s="166">
        <v>0</v>
      </c>
      <c r="F33" s="166">
        <v>1.5709000000000002</v>
      </c>
      <c r="G33" s="166">
        <v>1.7177</v>
      </c>
      <c r="H33" s="166">
        <v>1.2752999999999999</v>
      </c>
      <c r="I33" s="166">
        <v>0.11109999999999999</v>
      </c>
      <c r="J33" s="166">
        <v>0</v>
      </c>
      <c r="K33" s="166">
        <v>1.7295999999999998</v>
      </c>
      <c r="L33" s="55"/>
      <c r="M33" s="55"/>
      <c r="O33" s="118"/>
      <c r="Q33" s="118"/>
      <c r="S33" s="118"/>
      <c r="U33" s="118"/>
      <c r="X33" s="118"/>
    </row>
    <row r="34" spans="1:24" s="52" customFormat="1" ht="14.45" customHeight="1">
      <c r="A34" s="156" t="s">
        <v>111</v>
      </c>
      <c r="B34" s="166">
        <v>1.0541500000000001</v>
      </c>
      <c r="C34" s="166">
        <v>0.10300999999999999</v>
      </c>
      <c r="D34" s="166">
        <v>0</v>
      </c>
      <c r="E34" s="166">
        <v>11.862226</v>
      </c>
      <c r="F34" s="166">
        <v>0.45888899999999999</v>
      </c>
      <c r="G34" s="166">
        <v>0.72077599999999997</v>
      </c>
      <c r="H34" s="166">
        <v>0.11970799999999999</v>
      </c>
      <c r="I34" s="166">
        <v>0</v>
      </c>
      <c r="J34" s="166">
        <v>11.59573</v>
      </c>
      <c r="K34" s="166">
        <v>0.46209</v>
      </c>
      <c r="L34" s="55"/>
      <c r="M34" s="55"/>
      <c r="O34" s="118"/>
      <c r="Q34" s="118"/>
      <c r="S34" s="118"/>
      <c r="U34" s="118"/>
      <c r="X34" s="118"/>
    </row>
    <row r="35" spans="1:24" s="52" customFormat="1" ht="14.45" customHeight="1">
      <c r="A35" s="156" t="s">
        <v>44</v>
      </c>
      <c r="B35" s="166">
        <v>0</v>
      </c>
      <c r="C35" s="166">
        <v>0.57561000000000007</v>
      </c>
      <c r="D35" s="166">
        <v>0</v>
      </c>
      <c r="E35" s="166">
        <v>19.810724999999998</v>
      </c>
      <c r="F35" s="166">
        <v>0.155361</v>
      </c>
      <c r="G35" s="166">
        <v>0</v>
      </c>
      <c r="H35" s="166">
        <v>0.50449200000000005</v>
      </c>
      <c r="I35" s="166">
        <v>0</v>
      </c>
      <c r="J35" s="166">
        <v>15.512513</v>
      </c>
      <c r="K35" s="166">
        <v>0.21513099999999999</v>
      </c>
      <c r="L35" s="55"/>
      <c r="M35" s="55"/>
      <c r="O35" s="118"/>
      <c r="Q35" s="118"/>
      <c r="S35" s="118"/>
      <c r="U35" s="118"/>
      <c r="X35" s="118"/>
    </row>
    <row r="36" spans="1:24" s="52" customFormat="1" ht="14.45" customHeight="1">
      <c r="A36" s="156" t="s">
        <v>112</v>
      </c>
      <c r="B36" s="166">
        <v>0</v>
      </c>
      <c r="C36" s="166">
        <v>0.55030000000000012</v>
      </c>
      <c r="D36" s="166">
        <v>0</v>
      </c>
      <c r="E36" s="166">
        <v>5.0000000000000001E-3</v>
      </c>
      <c r="F36" s="166">
        <v>2.8399999999999998E-2</v>
      </c>
      <c r="G36" s="166">
        <v>0</v>
      </c>
      <c r="H36" s="166">
        <v>0.33500000000000002</v>
      </c>
      <c r="I36" s="166">
        <v>0</v>
      </c>
      <c r="J36" s="166">
        <v>3.5000000000000001E-3</v>
      </c>
      <c r="K36" s="166">
        <v>2.9899999999999999E-2</v>
      </c>
      <c r="L36" s="55"/>
      <c r="M36" s="55"/>
      <c r="O36" s="118"/>
      <c r="Q36" s="118"/>
      <c r="S36" s="118"/>
      <c r="U36" s="118"/>
      <c r="X36" s="118"/>
    </row>
    <row r="37" spans="1:24" s="52" customFormat="1" ht="14.45" customHeight="1">
      <c r="A37" s="156" t="s">
        <v>113</v>
      </c>
      <c r="B37" s="166">
        <v>0</v>
      </c>
      <c r="C37" s="166">
        <v>4.0216999999999996E-2</v>
      </c>
      <c r="D37" s="166">
        <v>7.7619999999999998E-3</v>
      </c>
      <c r="E37" s="166">
        <v>0</v>
      </c>
      <c r="F37" s="166">
        <v>0</v>
      </c>
      <c r="G37" s="166">
        <v>0</v>
      </c>
      <c r="H37" s="166">
        <v>0</v>
      </c>
      <c r="I37" s="166">
        <v>2.3498000000000002E-2</v>
      </c>
      <c r="J37" s="166">
        <v>0</v>
      </c>
      <c r="K37" s="166">
        <v>0</v>
      </c>
      <c r="L37" s="55"/>
      <c r="M37" s="55"/>
      <c r="O37" s="118"/>
      <c r="Q37" s="118"/>
      <c r="S37" s="118"/>
      <c r="U37" s="118"/>
      <c r="X37" s="118"/>
    </row>
    <row r="38" spans="1:24" s="52" customFormat="1" ht="14.45" customHeight="1">
      <c r="A38" s="156" t="s">
        <v>45</v>
      </c>
      <c r="B38" s="166">
        <v>2.4637159999999998</v>
      </c>
      <c r="C38" s="166">
        <v>1.7087209999999999</v>
      </c>
      <c r="D38" s="166">
        <v>0</v>
      </c>
      <c r="E38" s="166">
        <v>26.730086</v>
      </c>
      <c r="F38" s="166">
        <v>1.61355</v>
      </c>
      <c r="G38" s="166">
        <v>1.8651</v>
      </c>
      <c r="H38" s="166">
        <v>1.4412799999999999</v>
      </c>
      <c r="I38" s="166">
        <v>0</v>
      </c>
      <c r="J38" s="166">
        <v>24.540434000000001</v>
      </c>
      <c r="K38" s="166">
        <v>1.0797809999999999</v>
      </c>
      <c r="L38" s="55"/>
      <c r="M38" s="55"/>
      <c r="O38" s="118"/>
      <c r="Q38" s="118"/>
      <c r="S38" s="118"/>
      <c r="U38" s="118"/>
      <c r="X38" s="118"/>
    </row>
    <row r="39" spans="1:24" s="52" customFormat="1" ht="14.45" customHeight="1">
      <c r="A39" s="156" t="s">
        <v>70</v>
      </c>
      <c r="B39" s="166">
        <v>0</v>
      </c>
      <c r="C39" s="166">
        <v>1.1743859999999999</v>
      </c>
      <c r="D39" s="166">
        <v>0</v>
      </c>
      <c r="E39" s="166">
        <v>0</v>
      </c>
      <c r="F39" s="166">
        <v>8.8030000000000001E-3</v>
      </c>
      <c r="G39" s="166">
        <v>0</v>
      </c>
      <c r="H39" s="166">
        <v>0.76146799999999992</v>
      </c>
      <c r="I39" s="166">
        <v>0</v>
      </c>
      <c r="J39" s="166">
        <v>0</v>
      </c>
      <c r="K39" s="166">
        <v>8.124000000000001E-3</v>
      </c>
      <c r="L39" s="55"/>
      <c r="M39" s="55"/>
      <c r="O39" s="118"/>
      <c r="Q39" s="118"/>
      <c r="S39" s="118"/>
      <c r="U39" s="118"/>
      <c r="X39" s="118"/>
    </row>
    <row r="40" spans="1:24" s="52" customFormat="1" ht="14.45" customHeight="1">
      <c r="A40" s="156" t="s">
        <v>101</v>
      </c>
      <c r="B40" s="166">
        <v>0</v>
      </c>
      <c r="C40" s="166">
        <v>5.4000000000000003E-3</v>
      </c>
      <c r="D40" s="166">
        <v>0</v>
      </c>
      <c r="E40" s="166">
        <v>0</v>
      </c>
      <c r="F40" s="166">
        <v>0</v>
      </c>
      <c r="G40" s="166">
        <v>0</v>
      </c>
      <c r="H40" s="166">
        <v>3.2699999999999999E-3</v>
      </c>
      <c r="I40" s="166">
        <v>0</v>
      </c>
      <c r="J40" s="166">
        <v>0</v>
      </c>
      <c r="K40" s="166">
        <v>5.1939999999999998E-3</v>
      </c>
      <c r="L40" s="55"/>
      <c r="M40" s="55"/>
      <c r="O40" s="118"/>
      <c r="Q40" s="118"/>
      <c r="S40" s="118"/>
      <c r="U40" s="118"/>
      <c r="X40" s="118"/>
    </row>
    <row r="41" spans="1:24" s="52" customFormat="1" ht="14.45" customHeight="1">
      <c r="A41" s="156" t="s">
        <v>72</v>
      </c>
      <c r="B41" s="166">
        <v>1.2110000000000001</v>
      </c>
      <c r="C41" s="166">
        <v>1.2330000000000001</v>
      </c>
      <c r="D41" s="166">
        <v>0</v>
      </c>
      <c r="E41" s="166">
        <v>0</v>
      </c>
      <c r="F41" s="166">
        <v>1.0409999999999999</v>
      </c>
      <c r="G41" s="166">
        <v>1.097</v>
      </c>
      <c r="H41" s="166">
        <v>0.78800000000000003</v>
      </c>
      <c r="I41" s="166">
        <v>0</v>
      </c>
      <c r="J41" s="166">
        <v>0</v>
      </c>
      <c r="K41" s="166">
        <v>1.0069999999999999</v>
      </c>
      <c r="L41" s="55"/>
      <c r="M41" s="55"/>
      <c r="O41" s="118"/>
      <c r="Q41" s="118"/>
      <c r="S41" s="118"/>
      <c r="U41" s="118"/>
      <c r="X41" s="118"/>
    </row>
    <row r="42" spans="1:24" s="52" customFormat="1" ht="14.45" customHeight="1">
      <c r="A42" s="156" t="s">
        <v>61</v>
      </c>
      <c r="B42" s="166">
        <v>0</v>
      </c>
      <c r="C42" s="166">
        <v>6.0648770000000001</v>
      </c>
      <c r="D42" s="166">
        <v>0</v>
      </c>
      <c r="E42" s="166">
        <v>2.1873999999999998E-2</v>
      </c>
      <c r="F42" s="166">
        <v>2.8918670000000004</v>
      </c>
      <c r="G42" s="166">
        <v>0</v>
      </c>
      <c r="H42" s="166">
        <v>5.5918000000000001</v>
      </c>
      <c r="I42" s="166">
        <v>0</v>
      </c>
      <c r="J42" s="166">
        <v>1.6577000000000001E-2</v>
      </c>
      <c r="K42" s="166">
        <v>2.7738550000000002</v>
      </c>
      <c r="L42" s="55"/>
      <c r="M42" s="55"/>
      <c r="O42" s="118"/>
      <c r="Q42" s="118"/>
      <c r="S42" s="118"/>
      <c r="U42" s="118"/>
      <c r="X42" s="118"/>
    </row>
    <row r="43" spans="1:24" s="52" customFormat="1" ht="14.45" customHeight="1">
      <c r="A43" s="156" t="s">
        <v>34</v>
      </c>
      <c r="B43" s="166">
        <v>0</v>
      </c>
      <c r="C43" s="166">
        <v>0.12993700000000002</v>
      </c>
      <c r="D43" s="166">
        <v>0</v>
      </c>
      <c r="E43" s="166">
        <v>0.16216399999999997</v>
      </c>
      <c r="F43" s="166">
        <v>9.1120000000000007E-2</v>
      </c>
      <c r="G43" s="166">
        <v>0</v>
      </c>
      <c r="H43" s="166">
        <v>0.11772400000000001</v>
      </c>
      <c r="I43" s="166">
        <v>0</v>
      </c>
      <c r="J43" s="166">
        <v>0.16300399999999998</v>
      </c>
      <c r="K43" s="166">
        <v>7.8781999999999991E-2</v>
      </c>
      <c r="L43" s="55"/>
      <c r="M43" s="55"/>
      <c r="O43" s="118"/>
      <c r="Q43" s="118"/>
      <c r="S43" s="118"/>
      <c r="U43" s="118"/>
      <c r="X43" s="118"/>
    </row>
    <row r="44" spans="1:24" s="52" customFormat="1" ht="14.45" customHeight="1">
      <c r="A44" s="156" t="s">
        <v>22</v>
      </c>
      <c r="B44" s="166">
        <v>11.347391999999999</v>
      </c>
      <c r="C44" s="166">
        <v>17.648764</v>
      </c>
      <c r="D44" s="166">
        <v>0</v>
      </c>
      <c r="E44" s="166">
        <v>102.110876</v>
      </c>
      <c r="F44" s="166">
        <v>9.6102360000000004</v>
      </c>
      <c r="G44" s="166">
        <v>11.095075999999999</v>
      </c>
      <c r="H44" s="166">
        <v>13.984950999999999</v>
      </c>
      <c r="I44" s="166">
        <v>0</v>
      </c>
      <c r="J44" s="166">
        <v>91.913900999999996</v>
      </c>
      <c r="K44" s="166">
        <v>9.821003000000001</v>
      </c>
      <c r="L44" s="55"/>
      <c r="M44" s="55"/>
      <c r="O44" s="118"/>
      <c r="Q44" s="118"/>
      <c r="S44" s="118"/>
      <c r="U44" s="118"/>
      <c r="X44" s="118"/>
    </row>
    <row r="45" spans="1:24" s="52" customFormat="1" ht="14.45" customHeight="1">
      <c r="A45" s="156" t="s">
        <v>23</v>
      </c>
      <c r="B45" s="166">
        <v>0</v>
      </c>
      <c r="C45" s="166">
        <v>8.5894000000000012E-2</v>
      </c>
      <c r="D45" s="166">
        <v>0</v>
      </c>
      <c r="E45" s="166">
        <v>9.6303049999999999</v>
      </c>
      <c r="F45" s="166">
        <v>0</v>
      </c>
      <c r="G45" s="166">
        <v>0</v>
      </c>
      <c r="H45" s="166">
        <v>5.4600999999999997E-2</v>
      </c>
      <c r="I45" s="166">
        <v>0</v>
      </c>
      <c r="J45" s="166">
        <v>6.6496959999999996</v>
      </c>
      <c r="K45" s="166">
        <v>0</v>
      </c>
      <c r="L45" s="55"/>
      <c r="M45" s="55"/>
      <c r="O45" s="118"/>
      <c r="Q45" s="118"/>
      <c r="S45" s="118"/>
      <c r="U45" s="118"/>
      <c r="X45" s="118"/>
    </row>
    <row r="46" spans="1:24" s="52" customFormat="1" ht="14.45" customHeight="1">
      <c r="A46" s="156" t="s">
        <v>46</v>
      </c>
      <c r="B46" s="166">
        <v>0.313</v>
      </c>
      <c r="C46" s="166">
        <v>3.7999999999999999E-2</v>
      </c>
      <c r="D46" s="166">
        <v>0</v>
      </c>
      <c r="E46" s="166">
        <v>4.1230000000000002</v>
      </c>
      <c r="F46" s="166">
        <v>0.153</v>
      </c>
      <c r="G46" s="166">
        <v>0.114</v>
      </c>
      <c r="H46" s="166">
        <v>4.9000000000000002E-2</v>
      </c>
      <c r="I46" s="166">
        <v>0</v>
      </c>
      <c r="J46" s="166">
        <v>3.9409999999999998</v>
      </c>
      <c r="K46" s="166">
        <v>0.02</v>
      </c>
      <c r="L46" s="55"/>
      <c r="M46" s="55"/>
      <c r="O46" s="118"/>
      <c r="Q46" s="118"/>
      <c r="S46" s="118"/>
      <c r="U46" s="118"/>
      <c r="X46" s="118"/>
    </row>
    <row r="47" spans="1:24" s="52" customFormat="1" ht="14.45" customHeight="1">
      <c r="A47" s="156" t="s">
        <v>102</v>
      </c>
      <c r="B47" s="166">
        <v>0</v>
      </c>
      <c r="C47" s="166">
        <v>0.12965299999999999</v>
      </c>
      <c r="D47" s="166">
        <v>0</v>
      </c>
      <c r="E47" s="166">
        <v>0</v>
      </c>
      <c r="F47" s="166">
        <v>8.2150000000000001E-3</v>
      </c>
      <c r="G47" s="166">
        <v>0</v>
      </c>
      <c r="H47" s="166">
        <v>0.11515</v>
      </c>
      <c r="I47" s="166">
        <v>0</v>
      </c>
      <c r="J47" s="166">
        <v>0</v>
      </c>
      <c r="K47" s="166">
        <v>7.5979999999999997E-3</v>
      </c>
      <c r="L47" s="55"/>
      <c r="M47" s="55"/>
      <c r="O47" s="118"/>
      <c r="Q47" s="118"/>
      <c r="S47" s="118"/>
      <c r="U47" s="118"/>
      <c r="X47" s="118"/>
    </row>
    <row r="48" spans="1:24" s="52" customFormat="1" ht="14.45" customHeight="1">
      <c r="A48" s="156" t="s">
        <v>114</v>
      </c>
      <c r="B48" s="166">
        <v>0</v>
      </c>
      <c r="C48" s="166">
        <v>0.69464000000000004</v>
      </c>
      <c r="D48" s="166">
        <v>0</v>
      </c>
      <c r="E48" s="166">
        <v>0</v>
      </c>
      <c r="F48" s="166">
        <v>0</v>
      </c>
      <c r="G48" s="166">
        <v>0</v>
      </c>
      <c r="H48" s="166">
        <v>0.44936700000000002</v>
      </c>
      <c r="I48" s="166">
        <v>0</v>
      </c>
      <c r="J48" s="166">
        <v>0</v>
      </c>
      <c r="K48" s="166">
        <v>0</v>
      </c>
      <c r="L48" s="55"/>
      <c r="M48" s="55"/>
      <c r="O48" s="118"/>
      <c r="Q48" s="118"/>
      <c r="S48" s="118"/>
      <c r="U48" s="118"/>
      <c r="X48" s="118"/>
    </row>
    <row r="49" spans="1:24" s="52" customFormat="1" ht="14.45" customHeight="1">
      <c r="A49" s="156" t="s">
        <v>71</v>
      </c>
      <c r="B49" s="166">
        <v>1.773641</v>
      </c>
      <c r="C49" s="166">
        <v>5.6903320000000006</v>
      </c>
      <c r="D49" s="166">
        <v>0</v>
      </c>
      <c r="E49" s="166">
        <v>0</v>
      </c>
      <c r="F49" s="166">
        <v>1.199006</v>
      </c>
      <c r="G49" s="166">
        <v>1.5971500000000001</v>
      </c>
      <c r="H49" s="166">
        <v>1.945835</v>
      </c>
      <c r="I49" s="166">
        <v>0</v>
      </c>
      <c r="J49" s="166">
        <v>0</v>
      </c>
      <c r="K49" s="166">
        <v>1.1745340000000002</v>
      </c>
      <c r="L49" s="55"/>
      <c r="M49" s="55"/>
      <c r="O49" s="118"/>
      <c r="Q49" s="118"/>
      <c r="S49" s="118"/>
      <c r="U49" s="118"/>
      <c r="X49" s="118"/>
    </row>
    <row r="50" spans="1:24" s="52" customFormat="1" ht="14.45" customHeight="1">
      <c r="A50" s="156" t="s">
        <v>107</v>
      </c>
      <c r="B50" s="166">
        <v>0</v>
      </c>
      <c r="C50" s="166">
        <v>1.8321999999999998E-2</v>
      </c>
      <c r="D50" s="166">
        <v>0</v>
      </c>
      <c r="E50" s="166">
        <v>6.8605929999999997</v>
      </c>
      <c r="F50" s="166">
        <v>0</v>
      </c>
      <c r="G50" s="166">
        <v>0</v>
      </c>
      <c r="H50" s="166">
        <v>8.0289999999999997E-3</v>
      </c>
      <c r="I50" s="166">
        <v>0</v>
      </c>
      <c r="J50" s="166">
        <v>8.0600120000000004</v>
      </c>
      <c r="K50" s="166">
        <v>0</v>
      </c>
      <c r="L50" s="55"/>
      <c r="M50" s="55"/>
      <c r="O50" s="118"/>
      <c r="Q50" s="118"/>
      <c r="S50" s="118"/>
      <c r="U50" s="118"/>
      <c r="X50" s="118"/>
    </row>
    <row r="51" spans="1:24" s="52" customFormat="1" ht="14.45" customHeight="1">
      <c r="A51" s="156" t="s">
        <v>115</v>
      </c>
      <c r="B51" s="166">
        <v>0</v>
      </c>
      <c r="C51" s="166">
        <v>1.9609000000000001E-2</v>
      </c>
      <c r="D51" s="166">
        <v>0</v>
      </c>
      <c r="E51" s="166">
        <v>0</v>
      </c>
      <c r="F51" s="166">
        <v>0</v>
      </c>
      <c r="G51" s="166">
        <v>0</v>
      </c>
      <c r="H51" s="166">
        <v>1.4659E-2</v>
      </c>
      <c r="I51" s="166">
        <v>0</v>
      </c>
      <c r="J51" s="166">
        <v>0</v>
      </c>
      <c r="K51" s="166">
        <v>0</v>
      </c>
      <c r="L51" s="55"/>
      <c r="M51" s="55"/>
      <c r="O51" s="118"/>
      <c r="Q51" s="118"/>
      <c r="S51" s="118"/>
      <c r="U51" s="118"/>
      <c r="X51" s="118"/>
    </row>
    <row r="52" spans="1:24" s="52" customFormat="1" ht="14.45" customHeight="1">
      <c r="A52" s="156" t="s">
        <v>76</v>
      </c>
      <c r="B52" s="166">
        <v>0</v>
      </c>
      <c r="C52" s="166">
        <v>0.1328</v>
      </c>
      <c r="D52" s="166">
        <v>1.7999999999999999E-2</v>
      </c>
      <c r="E52" s="166">
        <v>1.8E-3</v>
      </c>
      <c r="F52" s="166">
        <v>1.3300000000000001E-2</v>
      </c>
      <c r="G52" s="166">
        <v>0</v>
      </c>
      <c r="H52" s="166">
        <v>0.126</v>
      </c>
      <c r="I52" s="166">
        <v>1.5E-3</v>
      </c>
      <c r="J52" s="166">
        <v>1.2999999999999999E-3</v>
      </c>
      <c r="K52" s="166">
        <v>1.54E-2</v>
      </c>
      <c r="L52" s="55"/>
      <c r="M52" s="55"/>
      <c r="O52" s="118"/>
      <c r="Q52" s="118"/>
      <c r="S52" s="118"/>
      <c r="U52" s="118"/>
      <c r="X52" s="118"/>
    </row>
    <row r="53" spans="1:24" s="52" customFormat="1" ht="15.75" customHeight="1">
      <c r="A53" s="160"/>
      <c r="B53" s="166" t="str">
        <f>_xlfn.IFNA(VLOOKUP($A53,'[2]2023_domestic_supply'!$A$3:$L$156,8,FALSE), "")</f>
        <v/>
      </c>
      <c r="C53" s="166" t="str">
        <f>_xlfn.IFNA(VLOOKUP($A53,'[2]2023_domestic_supply'!$A$3:$L$156,9,FALSE), "")</f>
        <v/>
      </c>
      <c r="D53" s="166" t="str">
        <f>_xlfn.IFNA(VLOOKUP($A53,'[2]2023_domestic_supply'!$A$3:$L$156,10,FALSE), "")</f>
        <v/>
      </c>
      <c r="E53" s="166" t="str">
        <f>_xlfn.IFNA(VLOOKUP($A53,'[2]2023_domestic_supply'!$A$3:$L$156,11,FALSE), "")</f>
        <v/>
      </c>
      <c r="F53" s="166" t="str">
        <f>_xlfn.IFNA(VLOOKUP($A53,'[2]2023_domestic_supply'!$A$3:$L$156,12,FALSE), "")</f>
        <v/>
      </c>
      <c r="G53" s="166" t="str">
        <f>_xlfn.IFNA(VLOOKUP($A53,'[2]2024P_domestic_supply'!$A$3:$L$194,8,FALSE), "")</f>
        <v/>
      </c>
      <c r="H53" s="166" t="str">
        <f>_xlfn.IFNA(VLOOKUP($A53,'[2]2024P_domestic_supply'!$A$3:$L$194,9,FALSE), "")</f>
        <v/>
      </c>
      <c r="I53" s="166" t="str">
        <f>_xlfn.IFNA(VLOOKUP($A53,'[2]2024P_domestic_supply'!$A$3:$L$194,10,FALSE), "")</f>
        <v/>
      </c>
      <c r="J53" s="166" t="str">
        <f>_xlfn.IFNA(VLOOKUP($A53,'[2]2024P_domestic_supply'!$A$3:$L$194,11,FALSE), "")</f>
        <v/>
      </c>
      <c r="K53" s="166" t="str">
        <f>_xlfn.IFNA(VLOOKUP($A53,'[2]2024P_domestic_supply'!$A$3:$L$194,12,FALSE), "")</f>
        <v/>
      </c>
      <c r="L53" s="55"/>
      <c r="M53" s="55"/>
      <c r="O53" s="118"/>
      <c r="Q53" s="118"/>
      <c r="S53" s="118"/>
      <c r="U53" s="118"/>
      <c r="X53" s="118"/>
    </row>
    <row r="54" spans="1:24" s="52" customFormat="1" ht="14.45" customHeight="1">
      <c r="A54" s="156" t="s">
        <v>106</v>
      </c>
      <c r="B54" s="166">
        <v>0</v>
      </c>
      <c r="C54" s="166">
        <v>3.1791E-2</v>
      </c>
      <c r="D54" s="166">
        <v>0</v>
      </c>
      <c r="E54" s="166">
        <v>0</v>
      </c>
      <c r="F54" s="166">
        <v>1.9940000000000001E-3</v>
      </c>
      <c r="G54" s="166">
        <v>0</v>
      </c>
      <c r="H54" s="166">
        <v>2.8479000000000001E-2</v>
      </c>
      <c r="I54" s="166">
        <v>0</v>
      </c>
      <c r="J54" s="166">
        <v>0</v>
      </c>
      <c r="K54" s="166">
        <v>3.19E-4</v>
      </c>
      <c r="L54" s="55"/>
      <c r="M54" s="55"/>
      <c r="O54" s="118"/>
      <c r="Q54" s="118"/>
      <c r="S54" s="118"/>
      <c r="U54" s="118"/>
      <c r="X54" s="118"/>
    </row>
    <row r="55" spans="1:24" s="52" customFormat="1" ht="14.45" customHeight="1">
      <c r="A55" s="156" t="s">
        <v>116</v>
      </c>
      <c r="B55" s="166">
        <v>0</v>
      </c>
      <c r="C55" s="166">
        <v>0</v>
      </c>
      <c r="D55" s="166">
        <v>0</v>
      </c>
      <c r="E55" s="166">
        <v>1.6580999999999999</v>
      </c>
      <c r="F55" s="166">
        <v>0</v>
      </c>
      <c r="G55" s="166">
        <v>0</v>
      </c>
      <c r="H55" s="166">
        <v>0</v>
      </c>
      <c r="I55" s="166">
        <v>0</v>
      </c>
      <c r="J55" s="166">
        <v>1.4139000000000002</v>
      </c>
      <c r="K55" s="166">
        <v>0</v>
      </c>
      <c r="L55" s="55"/>
      <c r="M55" s="55"/>
      <c r="O55" s="118"/>
      <c r="Q55" s="118"/>
      <c r="S55" s="118"/>
      <c r="U55" s="118"/>
      <c r="X55" s="118"/>
    </row>
    <row r="56" spans="1:24" s="52" customFormat="1" ht="14.45" customHeight="1">
      <c r="A56" s="156" t="s">
        <v>73</v>
      </c>
      <c r="B56" s="166">
        <v>3.465103</v>
      </c>
      <c r="C56" s="166">
        <v>2.9075869999999999</v>
      </c>
      <c r="D56" s="166">
        <v>0</v>
      </c>
      <c r="E56" s="166">
        <v>1.5640999999999999E-2</v>
      </c>
      <c r="F56" s="166">
        <v>1.3841320000000001</v>
      </c>
      <c r="G56" s="166">
        <v>3.8408989999999998</v>
      </c>
      <c r="H56" s="166">
        <v>2.5047560000000004</v>
      </c>
      <c r="I56" s="166">
        <v>0</v>
      </c>
      <c r="J56" s="166">
        <v>2.0275999999999999E-2</v>
      </c>
      <c r="K56" s="166">
        <v>1.828355</v>
      </c>
      <c r="L56" s="55"/>
      <c r="M56" s="55"/>
      <c r="O56" s="118"/>
      <c r="Q56" s="118"/>
      <c r="S56" s="118"/>
      <c r="U56" s="118"/>
      <c r="X56" s="118"/>
    </row>
    <row r="57" spans="1:24" s="52" customFormat="1" ht="14.45" customHeight="1">
      <c r="A57" s="156" t="s">
        <v>77</v>
      </c>
      <c r="B57" s="166">
        <v>0</v>
      </c>
      <c r="C57" s="166">
        <v>0.73902599999999996</v>
      </c>
      <c r="D57" s="166">
        <v>0</v>
      </c>
      <c r="E57" s="166">
        <v>0</v>
      </c>
      <c r="F57" s="166">
        <v>0.35720600000000002</v>
      </c>
      <c r="G57" s="166">
        <v>0</v>
      </c>
      <c r="H57" s="166">
        <v>0.66989399999999999</v>
      </c>
      <c r="I57" s="166">
        <v>0</v>
      </c>
      <c r="J57" s="166">
        <v>0</v>
      </c>
      <c r="K57" s="166">
        <v>0.37893700000000002</v>
      </c>
      <c r="L57" s="55"/>
      <c r="M57" s="55"/>
      <c r="O57" s="118"/>
      <c r="Q57" s="118"/>
      <c r="S57" s="118"/>
      <c r="U57" s="118"/>
      <c r="X57" s="118"/>
    </row>
    <row r="58" spans="1:24" s="52" customFormat="1" ht="14.45" customHeight="1">
      <c r="A58" s="156" t="s">
        <v>24</v>
      </c>
      <c r="B58" s="166">
        <v>11.252758</v>
      </c>
      <c r="C58" s="166">
        <v>44.216567000000005</v>
      </c>
      <c r="D58" s="166">
        <v>0</v>
      </c>
      <c r="E58" s="166">
        <v>40.374718000000001</v>
      </c>
      <c r="F58" s="166">
        <v>1.395661</v>
      </c>
      <c r="G58" s="166">
        <v>10.453923000000001</v>
      </c>
      <c r="H58" s="166">
        <v>38.497993000000001</v>
      </c>
      <c r="I58" s="166">
        <v>0</v>
      </c>
      <c r="J58" s="166">
        <v>41.109701000000001</v>
      </c>
      <c r="K58" s="166">
        <v>2.0779520000000002</v>
      </c>
      <c r="L58" s="55"/>
      <c r="M58" s="55"/>
      <c r="O58" s="118"/>
      <c r="Q58" s="118"/>
      <c r="S58" s="118"/>
      <c r="U58" s="118"/>
      <c r="X58" s="118"/>
    </row>
    <row r="59" spans="1:24" s="52" customFormat="1" ht="14.45" customHeight="1">
      <c r="A59" s="156" t="s">
        <v>74</v>
      </c>
      <c r="B59" s="166">
        <v>0</v>
      </c>
      <c r="C59" s="166">
        <v>1.83E-3</v>
      </c>
      <c r="D59" s="166">
        <v>0</v>
      </c>
      <c r="E59" s="166">
        <v>0</v>
      </c>
      <c r="F59" s="166">
        <v>5.3949999999999996E-3</v>
      </c>
      <c r="G59" s="166">
        <v>0</v>
      </c>
      <c r="H59" s="166">
        <v>2.1610000000000002E-3</v>
      </c>
      <c r="I59" s="166">
        <v>0</v>
      </c>
      <c r="J59" s="166">
        <v>0</v>
      </c>
      <c r="K59" s="166">
        <v>6.6159999999999995E-3</v>
      </c>
      <c r="L59" s="55"/>
      <c r="M59" s="55"/>
      <c r="O59" s="118"/>
      <c r="Q59" s="118"/>
      <c r="S59" s="118"/>
      <c r="U59" s="118"/>
      <c r="X59" s="118"/>
    </row>
    <row r="60" spans="1:24" s="52" customFormat="1" ht="14.45" customHeight="1">
      <c r="A60" s="156" t="s">
        <v>117</v>
      </c>
      <c r="B60" s="166">
        <v>0</v>
      </c>
      <c r="C60" s="166">
        <v>8.6900000000000005E-2</v>
      </c>
      <c r="D60" s="166">
        <v>2.9999999999999997E-4</v>
      </c>
      <c r="E60" s="166">
        <v>0</v>
      </c>
      <c r="F60" s="166">
        <v>0</v>
      </c>
      <c r="G60" s="166">
        <v>0</v>
      </c>
      <c r="H60" s="166">
        <v>8.2399999999999987E-2</v>
      </c>
      <c r="I60" s="166">
        <v>0</v>
      </c>
      <c r="J60" s="166">
        <v>0</v>
      </c>
      <c r="K60" s="166">
        <v>0</v>
      </c>
      <c r="L60" s="55"/>
      <c r="M60" s="55"/>
      <c r="O60" s="118"/>
      <c r="Q60" s="118"/>
      <c r="S60" s="118"/>
      <c r="U60" s="118"/>
      <c r="X60" s="118"/>
    </row>
    <row r="61" spans="1:24" s="52" customFormat="1" ht="14.45" customHeight="1">
      <c r="A61" s="156" t="s">
        <v>47</v>
      </c>
      <c r="B61" s="166">
        <v>5.9839999999999997E-3</v>
      </c>
      <c r="C61" s="166">
        <v>2.4964E-2</v>
      </c>
      <c r="D61" s="166">
        <v>0.26593700000000003</v>
      </c>
      <c r="E61" s="166">
        <v>14.462183999999999</v>
      </c>
      <c r="F61" s="166">
        <v>0.35229899999999997</v>
      </c>
      <c r="G61" s="166">
        <v>3.8430000000000001E-3</v>
      </c>
      <c r="H61" s="166">
        <v>2.1000000000000001E-2</v>
      </c>
      <c r="I61" s="166">
        <v>0.30199999999999999</v>
      </c>
      <c r="J61" s="166">
        <v>12.291</v>
      </c>
      <c r="K61" s="166">
        <v>0.23</v>
      </c>
      <c r="L61" s="55"/>
      <c r="M61" s="55"/>
      <c r="O61" s="118"/>
      <c r="Q61" s="118"/>
      <c r="S61" s="118"/>
      <c r="U61" s="118"/>
      <c r="X61" s="118"/>
    </row>
    <row r="62" spans="1:24" s="52" customFormat="1" ht="14.45" customHeight="1">
      <c r="A62" s="156" t="s">
        <v>48</v>
      </c>
      <c r="B62" s="166">
        <v>74.353001000000006</v>
      </c>
      <c r="C62" s="166">
        <v>131.06995699999999</v>
      </c>
      <c r="D62" s="166">
        <v>0</v>
      </c>
      <c r="E62" s="166">
        <v>56.977875999999995</v>
      </c>
      <c r="F62" s="166">
        <v>45.437905000000001</v>
      </c>
      <c r="G62" s="166">
        <v>71.614310000000003</v>
      </c>
      <c r="H62" s="166">
        <v>138.29531699999998</v>
      </c>
      <c r="I62" s="166">
        <v>0</v>
      </c>
      <c r="J62" s="166">
        <v>60.381574999999998</v>
      </c>
      <c r="K62" s="166">
        <v>0</v>
      </c>
      <c r="L62" s="55"/>
      <c r="M62" s="55"/>
      <c r="O62" s="118"/>
      <c r="Q62" s="118"/>
      <c r="S62" s="118"/>
      <c r="U62" s="118"/>
      <c r="X62" s="118"/>
    </row>
    <row r="63" spans="1:24" s="52" customFormat="1" ht="14.45" customHeight="1">
      <c r="A63" s="156" t="s">
        <v>118</v>
      </c>
      <c r="B63" s="166">
        <v>0</v>
      </c>
      <c r="C63" s="166">
        <v>0.18865999999999999</v>
      </c>
      <c r="D63" s="166">
        <v>0</v>
      </c>
      <c r="E63" s="166">
        <v>35.777701</v>
      </c>
      <c r="F63" s="166">
        <v>0.51990999999999998</v>
      </c>
      <c r="G63" s="166">
        <v>0</v>
      </c>
      <c r="H63" s="166">
        <v>0.20150000000000001</v>
      </c>
      <c r="I63" s="166">
        <v>0</v>
      </c>
      <c r="J63" s="166">
        <v>34.724464999999995</v>
      </c>
      <c r="K63" s="166">
        <v>0.44861499999999999</v>
      </c>
      <c r="L63" s="55"/>
      <c r="M63" s="55"/>
      <c r="O63" s="118"/>
      <c r="Q63" s="118"/>
      <c r="S63" s="118"/>
      <c r="U63" s="118"/>
      <c r="X63" s="118"/>
    </row>
    <row r="64" spans="1:24" s="52" customFormat="1" ht="14.45" customHeight="1">
      <c r="A64" s="156" t="s">
        <v>119</v>
      </c>
      <c r="B64" s="166">
        <v>2.4569999999999999</v>
      </c>
      <c r="C64" s="166">
        <v>0.379</v>
      </c>
      <c r="D64" s="166">
        <v>0</v>
      </c>
      <c r="E64" s="166">
        <v>1.258</v>
      </c>
      <c r="F64" s="166">
        <v>1.71</v>
      </c>
      <c r="G64" s="166">
        <v>2.2829999999999999</v>
      </c>
      <c r="H64" s="166">
        <v>0.379</v>
      </c>
      <c r="I64" s="166">
        <v>0</v>
      </c>
      <c r="J64" s="166">
        <v>0.155</v>
      </c>
      <c r="K64" s="166">
        <v>1.4410000000000001</v>
      </c>
      <c r="L64" s="55"/>
      <c r="M64" s="55"/>
      <c r="O64" s="118"/>
      <c r="Q64" s="118"/>
      <c r="S64" s="118"/>
      <c r="U64" s="118"/>
      <c r="X64" s="118"/>
    </row>
    <row r="65" spans="1:24" s="52" customFormat="1" ht="14.45" customHeight="1">
      <c r="A65" s="156" t="s">
        <v>120</v>
      </c>
      <c r="B65" s="166">
        <v>0</v>
      </c>
      <c r="C65" s="166">
        <v>4.47E-3</v>
      </c>
      <c r="D65" s="166">
        <v>0.30025299999999999</v>
      </c>
      <c r="E65" s="166">
        <v>2.1285379999999998</v>
      </c>
      <c r="F65" s="166">
        <v>2.2414E-2</v>
      </c>
      <c r="G65" s="166">
        <v>0</v>
      </c>
      <c r="H65" s="166">
        <v>5.8310000000000002E-3</v>
      </c>
      <c r="I65" s="166">
        <v>0.207512</v>
      </c>
      <c r="J65" s="166">
        <v>2.461166</v>
      </c>
      <c r="K65" s="166">
        <v>2.0934999999999999E-2</v>
      </c>
      <c r="L65" s="55"/>
      <c r="M65" s="55"/>
      <c r="O65" s="118"/>
      <c r="Q65" s="118"/>
      <c r="S65" s="118"/>
      <c r="U65" s="118"/>
      <c r="X65" s="118"/>
    </row>
    <row r="66" spans="1:24" s="52" customFormat="1" ht="14.45" customHeight="1">
      <c r="A66" s="156" t="s">
        <v>49</v>
      </c>
      <c r="B66" s="166">
        <v>1.6878440000000001</v>
      </c>
      <c r="C66" s="166">
        <v>2.4748519999999998</v>
      </c>
      <c r="D66" s="166">
        <v>0</v>
      </c>
      <c r="E66" s="166">
        <v>0</v>
      </c>
      <c r="F66" s="166">
        <v>1.4076610000000001</v>
      </c>
      <c r="G66" s="166">
        <v>1.683762</v>
      </c>
      <c r="H66" s="166">
        <v>1.9189620000000001</v>
      </c>
      <c r="I66" s="166">
        <v>0</v>
      </c>
      <c r="J66" s="166">
        <v>0</v>
      </c>
      <c r="K66" s="166">
        <v>1.5488459999999999</v>
      </c>
      <c r="L66" s="55"/>
      <c r="M66" s="55"/>
      <c r="O66" s="118"/>
      <c r="Q66" s="118"/>
      <c r="S66" s="118"/>
      <c r="U66" s="118"/>
      <c r="X66" s="118"/>
    </row>
    <row r="67" spans="1:24" s="52" customFormat="1" ht="14.45" customHeight="1">
      <c r="A67" s="156" t="s">
        <v>82</v>
      </c>
      <c r="B67" s="166">
        <v>1.361</v>
      </c>
      <c r="C67" s="166">
        <v>0.57599999999999996</v>
      </c>
      <c r="D67" s="166">
        <v>0</v>
      </c>
      <c r="E67" s="166">
        <v>0</v>
      </c>
      <c r="F67" s="166">
        <v>1.1930000000000001</v>
      </c>
      <c r="G67" s="166">
        <v>1.4039999999999999</v>
      </c>
      <c r="H67" s="166">
        <v>0.74199999999999999</v>
      </c>
      <c r="I67" s="166">
        <v>0</v>
      </c>
      <c r="J67" s="166">
        <v>0</v>
      </c>
      <c r="K67" s="166">
        <v>1.1719999999999999</v>
      </c>
      <c r="L67" s="55"/>
      <c r="M67" s="55"/>
      <c r="O67" s="118"/>
      <c r="Q67" s="118"/>
      <c r="S67" s="118"/>
      <c r="U67" s="118"/>
      <c r="X67" s="118"/>
    </row>
    <row r="68" spans="1:24" s="52" customFormat="1" ht="14.45" customHeight="1">
      <c r="A68" s="156" t="s">
        <v>83</v>
      </c>
      <c r="B68" s="166">
        <v>0</v>
      </c>
      <c r="C68" s="166">
        <v>3.0744E-2</v>
      </c>
      <c r="D68" s="166">
        <v>0</v>
      </c>
      <c r="E68" s="166">
        <v>8.2432000000000005E-2</v>
      </c>
      <c r="F68" s="166">
        <v>1.3159000000000001E-2</v>
      </c>
      <c r="G68" s="166">
        <v>0</v>
      </c>
      <c r="H68" s="166">
        <v>2.5994E-2</v>
      </c>
      <c r="I68" s="166">
        <v>0</v>
      </c>
      <c r="J68" s="166">
        <v>7.8722E-2</v>
      </c>
      <c r="K68" s="166">
        <v>3.1610000000000002E-3</v>
      </c>
      <c r="L68" s="55"/>
      <c r="M68" s="55"/>
      <c r="O68" s="118"/>
      <c r="Q68" s="118"/>
      <c r="S68" s="118"/>
      <c r="U68" s="118"/>
      <c r="X68" s="118"/>
    </row>
    <row r="69" spans="1:24" s="52" customFormat="1" ht="14.45" customHeight="1">
      <c r="A69" s="156" t="s">
        <v>29</v>
      </c>
      <c r="B69" s="166">
        <v>3.851</v>
      </c>
      <c r="C69" s="166">
        <v>17.667641</v>
      </c>
      <c r="D69" s="166">
        <v>0</v>
      </c>
      <c r="E69" s="166">
        <v>0</v>
      </c>
      <c r="F69" s="166">
        <v>3.0216979999999998</v>
      </c>
      <c r="G69" s="166">
        <v>3.9689999999999999</v>
      </c>
      <c r="H69" s="166">
        <v>18.812252000000001</v>
      </c>
      <c r="I69" s="166">
        <v>0</v>
      </c>
      <c r="J69" s="166">
        <v>0</v>
      </c>
      <c r="K69" s="166">
        <v>0</v>
      </c>
      <c r="L69" s="55"/>
      <c r="M69" s="55"/>
      <c r="O69" s="118"/>
      <c r="Q69" s="118"/>
      <c r="S69" s="118"/>
      <c r="U69" s="118"/>
      <c r="X69" s="118"/>
    </row>
    <row r="70" spans="1:24" s="52" customFormat="1" ht="14.45" customHeight="1">
      <c r="A70" s="156" t="s">
        <v>50</v>
      </c>
      <c r="B70" s="166">
        <v>1.410752</v>
      </c>
      <c r="C70" s="166">
        <v>3.0562130000000001</v>
      </c>
      <c r="D70" s="166">
        <v>0</v>
      </c>
      <c r="E70" s="166">
        <v>0</v>
      </c>
      <c r="F70" s="166">
        <v>2.5960100000000002</v>
      </c>
      <c r="G70" s="166">
        <v>0.37305099999999997</v>
      </c>
      <c r="H70" s="166">
        <v>1.5788659999999999</v>
      </c>
      <c r="I70" s="166">
        <v>0</v>
      </c>
      <c r="J70" s="166">
        <v>0</v>
      </c>
      <c r="K70" s="166">
        <v>1.631937</v>
      </c>
      <c r="L70" s="55"/>
      <c r="M70" s="55"/>
      <c r="O70" s="118"/>
      <c r="Q70" s="118"/>
      <c r="S70" s="118"/>
      <c r="U70" s="118"/>
      <c r="X70" s="118"/>
    </row>
    <row r="71" spans="1:24" s="52" customFormat="1" ht="14.45" customHeight="1">
      <c r="A71" s="158" t="s">
        <v>181</v>
      </c>
      <c r="B71" s="92">
        <f t="shared" ref="B71:K71" si="2">SUM(B29:B70)</f>
        <v>121.42904200000001</v>
      </c>
      <c r="C71" s="92">
        <f t="shared" si="2"/>
        <v>242.18810799999997</v>
      </c>
      <c r="D71" s="92">
        <f t="shared" si="2"/>
        <v>0.74366900000000002</v>
      </c>
      <c r="E71" s="92">
        <f t="shared" si="2"/>
        <v>334.05946499999988</v>
      </c>
      <c r="F71" s="92">
        <f t="shared" si="2"/>
        <v>80.614815000000007</v>
      </c>
      <c r="G71" s="92">
        <f t="shared" si="2"/>
        <v>115.568111</v>
      </c>
      <c r="H71" s="92">
        <f t="shared" si="2"/>
        <v>233.14557500000001</v>
      </c>
      <c r="I71" s="92">
        <f t="shared" si="2"/>
        <v>0.67471800000000004</v>
      </c>
      <c r="J71" s="92">
        <f t="shared" si="2"/>
        <v>315.04648999999995</v>
      </c>
      <c r="K71" s="92">
        <f t="shared" si="2"/>
        <v>31.472614000000004</v>
      </c>
      <c r="L71" s="55"/>
      <c r="M71" s="55"/>
      <c r="O71" s="118"/>
      <c r="Q71" s="118"/>
      <c r="S71" s="118"/>
      <c r="U71" s="118"/>
      <c r="X71" s="118"/>
    </row>
    <row r="72" spans="1:24" s="52" customFormat="1" ht="14.45" customHeight="1">
      <c r="A72" s="156" t="s">
        <v>5</v>
      </c>
      <c r="B72" s="166">
        <v>4.4610000000000003</v>
      </c>
      <c r="C72" s="166">
        <v>27.071000000000002</v>
      </c>
      <c r="D72" s="166">
        <v>22.265000000000001</v>
      </c>
      <c r="E72" s="166">
        <v>38.966999999999999</v>
      </c>
      <c r="F72" s="166">
        <v>2.0270000000000001</v>
      </c>
      <c r="G72" s="166">
        <v>2.599812</v>
      </c>
      <c r="H72" s="166">
        <v>28.079183</v>
      </c>
      <c r="I72" s="166">
        <v>21.474592000000001</v>
      </c>
      <c r="J72" s="166">
        <v>40.250044000000003</v>
      </c>
      <c r="K72" s="166">
        <v>1.589699</v>
      </c>
      <c r="L72" s="55"/>
      <c r="M72" s="55"/>
      <c r="O72" s="118"/>
      <c r="Q72" s="118"/>
      <c r="S72" s="118"/>
      <c r="U72" s="118"/>
      <c r="X72" s="118"/>
    </row>
    <row r="73" spans="1:24" s="52" customFormat="1" ht="14.45" customHeight="1">
      <c r="A73" s="156" t="s">
        <v>55</v>
      </c>
      <c r="B73" s="166">
        <v>0</v>
      </c>
      <c r="C73" s="166">
        <v>8.3700999999999998E-2</v>
      </c>
      <c r="D73" s="166">
        <v>1.4735530000000001</v>
      </c>
      <c r="E73" s="166">
        <v>0.27796499999999996</v>
      </c>
      <c r="F73" s="166">
        <v>0.41085199999999999</v>
      </c>
      <c r="G73" s="166">
        <v>2.3400000000000002E-4</v>
      </c>
      <c r="H73" s="166">
        <v>0.102912</v>
      </c>
      <c r="I73" s="166">
        <v>2.1240100000000002</v>
      </c>
      <c r="J73" s="166">
        <v>0.23686699999999999</v>
      </c>
      <c r="K73" s="166">
        <v>0.41066199999999997</v>
      </c>
      <c r="L73" s="55"/>
      <c r="M73" s="55"/>
      <c r="O73" s="118"/>
      <c r="Q73" s="118"/>
      <c r="S73" s="118"/>
      <c r="U73" s="118"/>
      <c r="X73" s="118"/>
    </row>
    <row r="74" spans="1:24" s="52" customFormat="1" ht="14.45" customHeight="1">
      <c r="A74" s="158" t="s">
        <v>198</v>
      </c>
      <c r="B74" s="92">
        <f t="shared" ref="B74:K74" si="3">SUM(B72:B73)</f>
        <v>4.4610000000000003</v>
      </c>
      <c r="C74" s="92">
        <f t="shared" si="3"/>
        <v>27.154701000000003</v>
      </c>
      <c r="D74" s="92">
        <f t="shared" si="3"/>
        <v>23.738553</v>
      </c>
      <c r="E74" s="92">
        <f t="shared" si="3"/>
        <v>39.244965000000001</v>
      </c>
      <c r="F74" s="92">
        <f t="shared" si="3"/>
        <v>2.4378520000000004</v>
      </c>
      <c r="G74" s="92">
        <f t="shared" si="3"/>
        <v>2.6000459999999999</v>
      </c>
      <c r="H74" s="92">
        <f t="shared" si="3"/>
        <v>28.182095</v>
      </c>
      <c r="I74" s="92">
        <f t="shared" si="3"/>
        <v>23.598602</v>
      </c>
      <c r="J74" s="92">
        <f t="shared" si="3"/>
        <v>40.486910999999999</v>
      </c>
      <c r="K74" s="92">
        <f t="shared" si="3"/>
        <v>2.0003609999999998</v>
      </c>
      <c r="L74" s="55"/>
      <c r="M74" s="55"/>
      <c r="O74" s="118"/>
      <c r="Q74" s="118"/>
      <c r="S74" s="118"/>
      <c r="U74" s="118"/>
      <c r="X74" s="118"/>
    </row>
    <row r="75" spans="1:24" s="52" customFormat="1" ht="14.45" customHeight="1">
      <c r="A75" s="156" t="s">
        <v>80</v>
      </c>
      <c r="B75" s="166">
        <v>6.9630000000000004E-3</v>
      </c>
      <c r="C75" s="166">
        <v>0</v>
      </c>
      <c r="D75" s="166">
        <v>0</v>
      </c>
      <c r="E75" s="166">
        <v>0</v>
      </c>
      <c r="F75" s="166">
        <v>0.26499099999999998</v>
      </c>
      <c r="G75" s="166">
        <v>7.1189999999999995E-3</v>
      </c>
      <c r="H75" s="166">
        <v>0</v>
      </c>
      <c r="I75" s="166">
        <v>0</v>
      </c>
      <c r="J75" s="166">
        <v>0</v>
      </c>
      <c r="K75" s="166">
        <v>0</v>
      </c>
      <c r="L75" s="55"/>
      <c r="M75" s="55"/>
      <c r="O75" s="118"/>
      <c r="Q75" s="118"/>
      <c r="S75" s="118"/>
      <c r="U75" s="118"/>
      <c r="X75" s="118"/>
    </row>
    <row r="76" spans="1:24" s="52" customFormat="1" ht="14.45" customHeight="1">
      <c r="A76" s="156" t="s">
        <v>130</v>
      </c>
      <c r="B76" s="166">
        <v>0</v>
      </c>
      <c r="C76" s="166">
        <v>0.158</v>
      </c>
      <c r="D76" s="166">
        <v>0</v>
      </c>
      <c r="E76" s="166">
        <v>0</v>
      </c>
      <c r="F76" s="166">
        <v>0</v>
      </c>
      <c r="G76" s="166">
        <v>0</v>
      </c>
      <c r="H76" s="166">
        <v>0.17</v>
      </c>
      <c r="I76" s="166">
        <v>0</v>
      </c>
      <c r="J76" s="166">
        <v>0</v>
      </c>
      <c r="K76" s="166">
        <v>0</v>
      </c>
      <c r="L76" s="55"/>
      <c r="M76" s="55"/>
      <c r="O76" s="118"/>
      <c r="Q76" s="118"/>
      <c r="S76" s="118"/>
      <c r="U76" s="118"/>
      <c r="X76" s="118"/>
    </row>
    <row r="77" spans="1:24" s="52" customFormat="1" ht="14.45" customHeight="1">
      <c r="A77" s="156" t="s">
        <v>131</v>
      </c>
      <c r="B77" s="166">
        <v>0</v>
      </c>
      <c r="C77" s="166">
        <v>1.995152</v>
      </c>
      <c r="D77" s="166">
        <v>0</v>
      </c>
      <c r="E77" s="166">
        <v>0</v>
      </c>
      <c r="F77" s="166">
        <v>0</v>
      </c>
      <c r="G77" s="166">
        <v>0</v>
      </c>
      <c r="H77" s="166">
        <v>1.5568330000000001</v>
      </c>
      <c r="I77" s="166">
        <v>0</v>
      </c>
      <c r="J77" s="166">
        <v>0</v>
      </c>
      <c r="K77" s="166">
        <v>0</v>
      </c>
      <c r="L77" s="55"/>
      <c r="M77" s="55"/>
      <c r="O77" s="118"/>
      <c r="Q77" s="118"/>
      <c r="S77" s="118"/>
      <c r="U77" s="118"/>
      <c r="X77" s="118"/>
    </row>
    <row r="78" spans="1:24" s="52" customFormat="1" ht="14.45" customHeight="1">
      <c r="A78" s="156" t="s">
        <v>81</v>
      </c>
      <c r="B78" s="166">
        <v>0.111</v>
      </c>
      <c r="C78" s="166">
        <v>3.153</v>
      </c>
      <c r="D78" s="166">
        <v>0</v>
      </c>
      <c r="E78" s="166">
        <v>0</v>
      </c>
      <c r="F78" s="166">
        <v>0.56899999999999995</v>
      </c>
      <c r="G78" s="166">
        <v>7.0000000000000007E-2</v>
      </c>
      <c r="H78" s="166">
        <v>4.28</v>
      </c>
      <c r="I78" s="166">
        <v>0</v>
      </c>
      <c r="J78" s="166">
        <v>0</v>
      </c>
      <c r="K78" s="166">
        <v>0</v>
      </c>
      <c r="L78" s="55"/>
      <c r="M78" s="55"/>
      <c r="O78" s="118"/>
      <c r="Q78" s="118"/>
      <c r="S78" s="118"/>
      <c r="U78" s="118"/>
      <c r="X78" s="118"/>
    </row>
    <row r="79" spans="1:24" s="52" customFormat="1" ht="14.45" customHeight="1">
      <c r="A79" s="156" t="s">
        <v>100</v>
      </c>
      <c r="B79" s="166">
        <v>0</v>
      </c>
      <c r="C79" s="166">
        <v>1.5259020000000001</v>
      </c>
      <c r="D79" s="166">
        <v>0</v>
      </c>
      <c r="E79" s="166">
        <v>0</v>
      </c>
      <c r="F79" s="166">
        <v>0</v>
      </c>
      <c r="G79" s="166">
        <v>0</v>
      </c>
      <c r="H79" s="166">
        <v>1.5259020000000001</v>
      </c>
      <c r="I79" s="166">
        <v>0</v>
      </c>
      <c r="J79" s="166">
        <v>0</v>
      </c>
      <c r="K79" s="166">
        <v>0</v>
      </c>
      <c r="L79" s="55"/>
      <c r="M79" s="55"/>
      <c r="O79" s="118"/>
      <c r="Q79" s="118"/>
      <c r="S79" s="118"/>
      <c r="U79" s="118"/>
      <c r="X79" s="118"/>
    </row>
    <row r="80" spans="1:24" s="52" customFormat="1" ht="14.45" customHeight="1">
      <c r="A80" s="156" t="s">
        <v>132</v>
      </c>
      <c r="B80" s="166">
        <v>0</v>
      </c>
      <c r="C80" s="166">
        <v>1.4525789999999998</v>
      </c>
      <c r="D80" s="166">
        <v>0</v>
      </c>
      <c r="E80" s="166">
        <v>0</v>
      </c>
      <c r="F80" s="166">
        <v>0</v>
      </c>
      <c r="G80" s="166">
        <v>0</v>
      </c>
      <c r="H80" s="166">
        <v>1.7709509999999999</v>
      </c>
      <c r="I80" s="166">
        <v>0</v>
      </c>
      <c r="J80" s="166">
        <v>0</v>
      </c>
      <c r="K80" s="166">
        <v>0</v>
      </c>
      <c r="L80" s="55"/>
      <c r="M80" s="55"/>
      <c r="O80" s="118"/>
      <c r="Q80" s="118"/>
      <c r="S80" s="118"/>
      <c r="U80" s="118"/>
      <c r="X80" s="118"/>
    </row>
    <row r="81" spans="1:24" s="52" customFormat="1" ht="14.45" customHeight="1">
      <c r="A81" s="156" t="s">
        <v>213</v>
      </c>
      <c r="B81" s="166">
        <v>0</v>
      </c>
      <c r="C81" s="166">
        <v>0.121725</v>
      </c>
      <c r="D81" s="166">
        <v>0</v>
      </c>
      <c r="E81" s="166">
        <v>0</v>
      </c>
      <c r="F81" s="166">
        <v>0</v>
      </c>
      <c r="G81" s="166">
        <v>0</v>
      </c>
      <c r="H81" s="166">
        <v>0.121725</v>
      </c>
      <c r="I81" s="166">
        <v>0</v>
      </c>
      <c r="J81" s="166">
        <v>0</v>
      </c>
      <c r="K81" s="166">
        <v>0</v>
      </c>
      <c r="L81" s="55"/>
      <c r="M81" s="55"/>
      <c r="O81" s="118"/>
      <c r="Q81" s="118"/>
      <c r="S81" s="118"/>
      <c r="U81" s="118"/>
      <c r="X81" s="118"/>
    </row>
    <row r="82" spans="1:24" s="52" customFormat="1" ht="14.45" customHeight="1">
      <c r="A82" s="156" t="s">
        <v>214</v>
      </c>
      <c r="B82" s="166">
        <v>0</v>
      </c>
      <c r="C82" s="166">
        <v>0.47241900000000003</v>
      </c>
      <c r="D82" s="166">
        <v>0</v>
      </c>
      <c r="E82" s="166">
        <v>0</v>
      </c>
      <c r="F82" s="166">
        <v>0</v>
      </c>
      <c r="G82" s="166">
        <v>0</v>
      </c>
      <c r="H82" s="166">
        <v>0.47241900000000003</v>
      </c>
      <c r="I82" s="166">
        <v>0</v>
      </c>
      <c r="J82" s="166">
        <v>0</v>
      </c>
      <c r="K82" s="166">
        <v>0</v>
      </c>
      <c r="L82" s="55"/>
      <c r="M82" s="55"/>
      <c r="O82" s="118"/>
      <c r="Q82" s="118"/>
      <c r="S82" s="118"/>
      <c r="U82" s="118"/>
      <c r="X82" s="118"/>
    </row>
    <row r="83" spans="1:24" s="52" customFormat="1" ht="14.45" customHeight="1">
      <c r="A83" s="156" t="s">
        <v>133</v>
      </c>
      <c r="B83" s="166">
        <v>0</v>
      </c>
      <c r="C83" s="166">
        <v>0.651258</v>
      </c>
      <c r="D83" s="166">
        <v>0</v>
      </c>
      <c r="E83" s="166">
        <v>0</v>
      </c>
      <c r="F83" s="166">
        <v>0</v>
      </c>
      <c r="G83" s="166">
        <v>0</v>
      </c>
      <c r="H83" s="166">
        <v>0.77677799999999997</v>
      </c>
      <c r="I83" s="166">
        <v>0</v>
      </c>
      <c r="J83" s="166">
        <v>0</v>
      </c>
      <c r="K83" s="166">
        <v>0</v>
      </c>
      <c r="L83" s="55"/>
      <c r="M83" s="55"/>
      <c r="O83" s="118"/>
      <c r="Q83" s="118"/>
      <c r="S83" s="118"/>
      <c r="U83" s="118"/>
      <c r="X83" s="118"/>
    </row>
    <row r="84" spans="1:24" s="52" customFormat="1" ht="14.45" customHeight="1">
      <c r="A84" s="156" t="s">
        <v>134</v>
      </c>
      <c r="B84" s="166">
        <v>0</v>
      </c>
      <c r="C84" s="166">
        <v>10.036644000000001</v>
      </c>
      <c r="D84" s="166">
        <v>0</v>
      </c>
      <c r="E84" s="166">
        <v>0</v>
      </c>
      <c r="F84" s="166">
        <v>0</v>
      </c>
      <c r="G84" s="166">
        <v>0</v>
      </c>
      <c r="H84" s="166">
        <v>9.6825400000000013</v>
      </c>
      <c r="I84" s="166">
        <v>0</v>
      </c>
      <c r="J84" s="166">
        <v>0</v>
      </c>
      <c r="K84" s="166">
        <v>0</v>
      </c>
      <c r="L84" s="55"/>
      <c r="M84" s="55"/>
      <c r="O84" s="118"/>
      <c r="Q84" s="118"/>
      <c r="S84" s="118"/>
      <c r="U84" s="118"/>
      <c r="X84" s="118"/>
    </row>
    <row r="85" spans="1:24" s="52" customFormat="1" ht="14.45" customHeight="1">
      <c r="A85" s="156" t="s">
        <v>135</v>
      </c>
      <c r="B85" s="166">
        <v>0</v>
      </c>
      <c r="C85" s="166">
        <v>9.1900000000000003E-3</v>
      </c>
      <c r="D85" s="166">
        <v>0</v>
      </c>
      <c r="E85" s="166">
        <v>0</v>
      </c>
      <c r="F85" s="166">
        <v>0</v>
      </c>
      <c r="G85" s="166">
        <v>0</v>
      </c>
      <c r="H85" s="166">
        <v>0</v>
      </c>
      <c r="I85" s="166">
        <v>0</v>
      </c>
      <c r="J85" s="166">
        <v>0</v>
      </c>
      <c r="K85" s="166">
        <v>0</v>
      </c>
      <c r="L85" s="55"/>
      <c r="M85" s="55"/>
      <c r="O85" s="118"/>
      <c r="Q85" s="118"/>
      <c r="S85" s="118"/>
      <c r="U85" s="118"/>
      <c r="X85" s="118"/>
    </row>
    <row r="86" spans="1:24" s="52" customFormat="1" ht="14.45" customHeight="1">
      <c r="A86" s="156" t="s">
        <v>144</v>
      </c>
      <c r="B86" s="166">
        <v>0</v>
      </c>
      <c r="C86" s="166">
        <v>2.3864999999999997E-2</v>
      </c>
      <c r="D86" s="166">
        <v>0</v>
      </c>
      <c r="E86" s="166">
        <v>0</v>
      </c>
      <c r="F86" s="166">
        <v>0</v>
      </c>
      <c r="G86" s="166">
        <v>0</v>
      </c>
      <c r="H86" s="166">
        <v>3.3652999999999995E-2</v>
      </c>
      <c r="I86" s="166">
        <v>0</v>
      </c>
      <c r="J86" s="166">
        <v>0</v>
      </c>
      <c r="K86" s="166">
        <v>0</v>
      </c>
      <c r="L86" s="55"/>
      <c r="M86" s="55"/>
      <c r="O86" s="118"/>
      <c r="Q86" s="118"/>
      <c r="S86" s="118"/>
      <c r="U86" s="118"/>
      <c r="X86" s="118"/>
    </row>
    <row r="87" spans="1:24" s="52" customFormat="1" ht="14.45" customHeight="1">
      <c r="A87" s="156" t="s">
        <v>136</v>
      </c>
      <c r="B87" s="166">
        <v>0</v>
      </c>
      <c r="C87" s="166">
        <v>0</v>
      </c>
      <c r="D87" s="166">
        <v>0</v>
      </c>
      <c r="E87" s="166">
        <v>0.193632</v>
      </c>
      <c r="F87" s="166">
        <v>0</v>
      </c>
      <c r="G87" s="166">
        <v>0</v>
      </c>
      <c r="H87" s="166">
        <v>0</v>
      </c>
      <c r="I87" s="166">
        <v>0</v>
      </c>
      <c r="J87" s="166">
        <v>0.193632</v>
      </c>
      <c r="K87" s="166">
        <v>0</v>
      </c>
      <c r="L87" s="55"/>
      <c r="M87" s="55"/>
      <c r="O87" s="118"/>
      <c r="Q87" s="118"/>
      <c r="S87" s="118"/>
      <c r="U87" s="118"/>
      <c r="X87" s="118"/>
    </row>
    <row r="88" spans="1:24" s="52" customFormat="1" ht="14.45" customHeight="1">
      <c r="A88" s="156" t="s">
        <v>137</v>
      </c>
      <c r="B88" s="166">
        <v>0</v>
      </c>
      <c r="C88" s="166">
        <v>1.0542100000000001</v>
      </c>
      <c r="D88" s="166">
        <v>0</v>
      </c>
      <c r="E88" s="166">
        <v>0</v>
      </c>
      <c r="F88" s="166">
        <v>0</v>
      </c>
      <c r="G88" s="166">
        <v>0</v>
      </c>
      <c r="H88" s="166">
        <v>1.093345</v>
      </c>
      <c r="I88" s="166">
        <v>0</v>
      </c>
      <c r="J88" s="166">
        <v>0</v>
      </c>
      <c r="K88" s="166">
        <v>0</v>
      </c>
      <c r="L88" s="55"/>
      <c r="M88" s="55"/>
      <c r="O88" s="118"/>
      <c r="Q88" s="118"/>
      <c r="S88" s="118"/>
      <c r="U88" s="118"/>
      <c r="X88" s="118"/>
    </row>
    <row r="89" spans="1:24" s="52" customFormat="1" ht="14.45" customHeight="1">
      <c r="A89" s="156" t="s">
        <v>52</v>
      </c>
      <c r="B89" s="166">
        <v>0</v>
      </c>
      <c r="C89" s="166">
        <v>0.82267999999999997</v>
      </c>
      <c r="D89" s="166">
        <v>0</v>
      </c>
      <c r="E89" s="166">
        <v>0</v>
      </c>
      <c r="F89" s="166">
        <v>0</v>
      </c>
      <c r="G89" s="166">
        <v>0</v>
      </c>
      <c r="H89" s="166">
        <v>0.56663699999999995</v>
      </c>
      <c r="I89" s="166">
        <v>0</v>
      </c>
      <c r="J89" s="166">
        <v>0</v>
      </c>
      <c r="K89" s="166">
        <v>0</v>
      </c>
      <c r="L89" s="55"/>
      <c r="M89" s="55"/>
      <c r="O89" s="118"/>
      <c r="Q89" s="118"/>
      <c r="S89" s="118"/>
      <c r="U89" s="118"/>
      <c r="X89" s="118"/>
    </row>
    <row r="90" spans="1:24" s="52" customFormat="1" ht="25.5">
      <c r="A90" s="156" t="s">
        <v>180</v>
      </c>
      <c r="B90" s="166">
        <v>0</v>
      </c>
      <c r="C90" s="166">
        <v>2.2883000000000001E-2</v>
      </c>
      <c r="D90" s="166">
        <v>2.6440999999999999E-2</v>
      </c>
      <c r="E90" s="166">
        <v>5.2880240000000001</v>
      </c>
      <c r="F90" s="166">
        <v>8.6600000000000002E-4</v>
      </c>
      <c r="G90" s="166">
        <v>0</v>
      </c>
      <c r="H90" s="166">
        <v>3.5720000000000001E-3</v>
      </c>
      <c r="I90" s="166">
        <v>3.9950000000000003E-3</v>
      </c>
      <c r="J90" s="166">
        <v>4.4535959999999992</v>
      </c>
      <c r="K90" s="166">
        <v>7.7000000000000007E-4</v>
      </c>
      <c r="L90" s="55"/>
      <c r="M90" s="55"/>
      <c r="O90" s="118"/>
      <c r="Q90" s="118"/>
      <c r="S90" s="118"/>
      <c r="U90" s="118"/>
      <c r="X90" s="118"/>
    </row>
    <row r="91" spans="1:24" s="52" customFormat="1" ht="14.45" customHeight="1">
      <c r="A91" s="156" t="s">
        <v>215</v>
      </c>
      <c r="B91" s="166">
        <v>0</v>
      </c>
      <c r="C91" s="166">
        <v>0</v>
      </c>
      <c r="D91" s="166">
        <v>9.2480000000000007E-2</v>
      </c>
      <c r="E91" s="166">
        <v>0</v>
      </c>
      <c r="F91" s="166">
        <v>0</v>
      </c>
      <c r="G91" s="166">
        <v>0</v>
      </c>
      <c r="H91" s="166">
        <v>0</v>
      </c>
      <c r="I91" s="166">
        <v>9.2480000000000007E-2</v>
      </c>
      <c r="J91" s="166">
        <v>0</v>
      </c>
      <c r="K91" s="166">
        <v>0</v>
      </c>
      <c r="L91" s="55"/>
      <c r="M91" s="55"/>
      <c r="O91" s="118"/>
      <c r="Q91" s="118"/>
      <c r="S91" s="118"/>
      <c r="U91" s="118"/>
      <c r="X91" s="118"/>
    </row>
    <row r="92" spans="1:24" s="52" customFormat="1" ht="14.45" customHeight="1">
      <c r="A92" s="156" t="s">
        <v>138</v>
      </c>
      <c r="B92" s="166">
        <v>0</v>
      </c>
      <c r="C92" s="166">
        <v>0.13347399999999998</v>
      </c>
      <c r="D92" s="166">
        <v>0</v>
      </c>
      <c r="E92" s="166">
        <v>0</v>
      </c>
      <c r="F92" s="166">
        <v>0</v>
      </c>
      <c r="G92" s="166">
        <v>0</v>
      </c>
      <c r="H92" s="166">
        <v>6.6736999999999991E-2</v>
      </c>
      <c r="I92" s="166">
        <v>0</v>
      </c>
      <c r="J92" s="166">
        <v>0</v>
      </c>
      <c r="K92" s="166">
        <v>0</v>
      </c>
      <c r="L92" s="55"/>
      <c r="M92" s="55"/>
      <c r="O92" s="118"/>
      <c r="Q92" s="118"/>
      <c r="S92" s="118"/>
      <c r="U92" s="118"/>
      <c r="X92" s="118"/>
    </row>
    <row r="93" spans="1:24" s="52" customFormat="1" ht="14.45" customHeight="1">
      <c r="A93" s="156" t="s">
        <v>4</v>
      </c>
      <c r="B93" s="166">
        <v>2.5290700000000004</v>
      </c>
      <c r="C93" s="166">
        <v>159.790628</v>
      </c>
      <c r="D93" s="166">
        <v>0</v>
      </c>
      <c r="E93" s="166">
        <v>0</v>
      </c>
      <c r="F93" s="166">
        <v>1.517442</v>
      </c>
      <c r="G93" s="166">
        <v>3.44706</v>
      </c>
      <c r="H93" s="166">
        <v>163.19208399999999</v>
      </c>
      <c r="I93" s="166">
        <v>0</v>
      </c>
      <c r="J93" s="166">
        <v>0</v>
      </c>
      <c r="K93" s="166">
        <v>0</v>
      </c>
      <c r="L93" s="55"/>
      <c r="M93" s="55"/>
      <c r="O93" s="118"/>
      <c r="Q93" s="118"/>
      <c r="S93" s="118"/>
      <c r="U93" s="118"/>
      <c r="X93" s="118"/>
    </row>
    <row r="94" spans="1:24" s="52" customFormat="1" ht="14.45" customHeight="1">
      <c r="A94" s="156" t="s">
        <v>225</v>
      </c>
      <c r="B94" s="166">
        <v>0</v>
      </c>
      <c r="C94" s="166">
        <v>0.20241300000000001</v>
      </c>
      <c r="D94" s="166">
        <v>0</v>
      </c>
      <c r="E94" s="166">
        <v>0</v>
      </c>
      <c r="F94" s="166">
        <v>0</v>
      </c>
      <c r="G94" s="166">
        <v>0</v>
      </c>
      <c r="H94" s="166">
        <v>0.20241300000000001</v>
      </c>
      <c r="I94" s="166">
        <v>0</v>
      </c>
      <c r="J94" s="166">
        <v>0</v>
      </c>
      <c r="K94" s="166">
        <v>0</v>
      </c>
      <c r="L94" s="55"/>
      <c r="M94" s="55"/>
      <c r="O94" s="118"/>
      <c r="Q94" s="118"/>
      <c r="S94" s="118"/>
      <c r="U94" s="118"/>
      <c r="X94" s="118"/>
    </row>
    <row r="95" spans="1:24" s="52" customFormat="1" ht="29.25" customHeight="1">
      <c r="A95" s="156" t="s">
        <v>139</v>
      </c>
      <c r="B95" s="166">
        <v>0</v>
      </c>
      <c r="C95" s="166">
        <v>0.85725099999999999</v>
      </c>
      <c r="D95" s="166">
        <v>0</v>
      </c>
      <c r="E95" s="166">
        <v>0</v>
      </c>
      <c r="F95" s="166">
        <v>0</v>
      </c>
      <c r="G95" s="166">
        <v>0</v>
      </c>
      <c r="H95" s="166">
        <v>0.86024999999999996</v>
      </c>
      <c r="I95" s="166">
        <v>0</v>
      </c>
      <c r="J95" s="166">
        <v>0</v>
      </c>
      <c r="K95" s="166">
        <v>0</v>
      </c>
      <c r="L95" s="55"/>
      <c r="M95" s="55"/>
      <c r="O95" s="118"/>
      <c r="Q95" s="118"/>
      <c r="S95" s="118"/>
      <c r="U95" s="118"/>
      <c r="X95" s="118"/>
    </row>
    <row r="96" spans="1:24" s="52" customFormat="1" ht="14.45" customHeight="1">
      <c r="A96" s="156" t="s">
        <v>140</v>
      </c>
      <c r="B96" s="166">
        <v>0</v>
      </c>
      <c r="C96" s="166">
        <v>2.0830129999999998</v>
      </c>
      <c r="D96" s="166">
        <v>0</v>
      </c>
      <c r="E96" s="166">
        <v>0</v>
      </c>
      <c r="F96" s="166">
        <v>0</v>
      </c>
      <c r="G96" s="166">
        <v>0</v>
      </c>
      <c r="H96" s="166">
        <v>2.0830129999999998</v>
      </c>
      <c r="I96" s="166">
        <v>0</v>
      </c>
      <c r="J96" s="166">
        <v>0</v>
      </c>
      <c r="K96" s="166">
        <v>0</v>
      </c>
      <c r="L96" s="55"/>
      <c r="M96" s="55"/>
      <c r="O96" s="118"/>
      <c r="Q96" s="118"/>
      <c r="S96" s="118"/>
      <c r="U96" s="118"/>
      <c r="X96" s="118"/>
    </row>
    <row r="97" spans="1:24" s="52" customFormat="1" ht="14.45" customHeight="1">
      <c r="A97" s="156" t="s">
        <v>51</v>
      </c>
      <c r="B97" s="166">
        <v>1.0744</v>
      </c>
      <c r="C97" s="166">
        <v>3.3326100000000003</v>
      </c>
      <c r="D97" s="166">
        <v>0</v>
      </c>
      <c r="E97" s="166">
        <v>0</v>
      </c>
      <c r="F97" s="166">
        <v>0.23863000000000001</v>
      </c>
      <c r="G97" s="166">
        <v>1.24855</v>
      </c>
      <c r="H97" s="166">
        <v>3.9576280000000001</v>
      </c>
      <c r="I97" s="166">
        <v>0</v>
      </c>
      <c r="J97" s="166">
        <v>0</v>
      </c>
      <c r="K97" s="166">
        <v>0</v>
      </c>
      <c r="L97" s="55"/>
      <c r="M97" s="55"/>
      <c r="O97" s="118"/>
      <c r="Q97" s="118"/>
      <c r="S97" s="118"/>
      <c r="U97" s="118"/>
      <c r="X97" s="118"/>
    </row>
    <row r="98" spans="1:24" s="52" customFormat="1" ht="16.5" customHeight="1">
      <c r="A98" s="158" t="s">
        <v>183</v>
      </c>
      <c r="B98" s="92">
        <f t="shared" ref="B98:K98" si="4">SUM(B75:B97)</f>
        <v>3.7214330000000002</v>
      </c>
      <c r="C98" s="92">
        <f t="shared" si="4"/>
        <v>187.89889599999998</v>
      </c>
      <c r="D98" s="92">
        <f t="shared" si="4"/>
        <v>0.118921</v>
      </c>
      <c r="E98" s="92">
        <f t="shared" si="4"/>
        <v>5.4816560000000001</v>
      </c>
      <c r="F98" s="92">
        <f t="shared" si="4"/>
        <v>2.590929</v>
      </c>
      <c r="G98" s="92">
        <f t="shared" si="4"/>
        <v>4.772729</v>
      </c>
      <c r="H98" s="92">
        <f t="shared" si="4"/>
        <v>192.41648000000001</v>
      </c>
      <c r="I98" s="92">
        <f t="shared" si="4"/>
        <v>9.6475000000000005E-2</v>
      </c>
      <c r="J98" s="92">
        <f t="shared" si="4"/>
        <v>4.6472279999999992</v>
      </c>
      <c r="K98" s="92">
        <f t="shared" si="4"/>
        <v>7.7000000000000007E-4</v>
      </c>
      <c r="L98" s="55"/>
      <c r="M98" s="55"/>
      <c r="O98" s="118"/>
      <c r="Q98" s="118"/>
      <c r="S98" s="118"/>
      <c r="U98" s="118"/>
      <c r="X98" s="118"/>
    </row>
    <row r="99" spans="1:24" s="52" customFormat="1" ht="15.75" customHeight="1">
      <c r="A99" s="160"/>
      <c r="B99" s="166" t="str">
        <f>_xlfn.IFNA(VLOOKUP($A99,'[2]2023_domestic_supply'!$A$3:$L$156,8,FALSE), "")</f>
        <v/>
      </c>
      <c r="C99" s="166" t="str">
        <f>_xlfn.IFNA(VLOOKUP($A99,'[2]2023_domestic_supply'!$A$3:$L$156,9,FALSE), "")</f>
        <v/>
      </c>
      <c r="D99" s="166" t="str">
        <f>_xlfn.IFNA(VLOOKUP($A99,'[2]2023_domestic_supply'!$A$3:$L$156,10,FALSE), "")</f>
        <v/>
      </c>
      <c r="E99" s="166" t="str">
        <f>_xlfn.IFNA(VLOOKUP($A99,'[2]2023_domestic_supply'!$A$3:$L$156,11,FALSE), "")</f>
        <v/>
      </c>
      <c r="F99" s="166" t="str">
        <f>_xlfn.IFNA(VLOOKUP($A99,'[2]2023_domestic_supply'!$A$3:$L$156,12,FALSE), "")</f>
        <v/>
      </c>
      <c r="G99" s="166" t="str">
        <f>_xlfn.IFNA(VLOOKUP($A99,'[2]2024P_domestic_supply'!$A$3:$L$194,8,FALSE), "")</f>
        <v/>
      </c>
      <c r="H99" s="166" t="str">
        <f>_xlfn.IFNA(VLOOKUP($A99,'[2]2024P_domestic_supply'!$A$3:$L$194,9,FALSE), "")</f>
        <v/>
      </c>
      <c r="I99" s="166" t="str">
        <f>_xlfn.IFNA(VLOOKUP($A99,'[2]2024P_domestic_supply'!$A$3:$L$194,10,FALSE), "")</f>
        <v/>
      </c>
      <c r="J99" s="166" t="str">
        <f>_xlfn.IFNA(VLOOKUP($A99,'[2]2024P_domestic_supply'!$A$3:$L$194,11,FALSE), "")</f>
        <v/>
      </c>
      <c r="K99" s="166" t="str">
        <f>_xlfn.IFNA(VLOOKUP($A99,'[2]2024P_domestic_supply'!$A$3:$L$194,12,FALSE), "")</f>
        <v/>
      </c>
      <c r="L99" s="55"/>
      <c r="M99" s="55"/>
      <c r="O99" s="118"/>
      <c r="Q99" s="118"/>
      <c r="S99" s="118"/>
      <c r="U99" s="118"/>
      <c r="X99" s="118"/>
    </row>
    <row r="100" spans="1:24" s="52" customFormat="1" ht="18" customHeight="1">
      <c r="A100" s="156" t="s">
        <v>84</v>
      </c>
      <c r="B100" s="166">
        <v>0</v>
      </c>
      <c r="C100" s="166">
        <v>7.8698509999999997</v>
      </c>
      <c r="D100" s="166">
        <v>0</v>
      </c>
      <c r="E100" s="166">
        <v>0</v>
      </c>
      <c r="F100" s="166">
        <v>0</v>
      </c>
      <c r="G100" s="166">
        <v>0</v>
      </c>
      <c r="H100" s="166">
        <v>13.611452999999999</v>
      </c>
      <c r="I100" s="166">
        <v>0</v>
      </c>
      <c r="J100" s="166">
        <v>0</v>
      </c>
      <c r="K100" s="166">
        <v>0</v>
      </c>
      <c r="L100" s="55"/>
      <c r="M100" s="55"/>
      <c r="O100" s="118"/>
      <c r="Q100" s="118"/>
      <c r="S100" s="118"/>
      <c r="U100" s="118"/>
      <c r="X100" s="118"/>
    </row>
    <row r="101" spans="1:24" s="52" customFormat="1" ht="18" customHeight="1">
      <c r="A101" s="156" t="s">
        <v>185</v>
      </c>
      <c r="B101" s="166">
        <v>0</v>
      </c>
      <c r="C101" s="166">
        <v>0</v>
      </c>
      <c r="D101" s="166">
        <v>0</v>
      </c>
      <c r="E101" s="166">
        <v>1.2587999999999999</v>
      </c>
      <c r="F101" s="166">
        <v>0</v>
      </c>
      <c r="G101" s="166">
        <v>0</v>
      </c>
      <c r="H101" s="166">
        <v>0</v>
      </c>
      <c r="I101" s="166">
        <v>0</v>
      </c>
      <c r="J101" s="166">
        <v>1.3080370000000001</v>
      </c>
      <c r="K101" s="166">
        <v>0</v>
      </c>
      <c r="L101" s="55"/>
      <c r="M101" s="55"/>
      <c r="O101" s="118"/>
      <c r="Q101" s="118"/>
      <c r="S101" s="118"/>
      <c r="U101" s="118"/>
      <c r="X101" s="118"/>
    </row>
    <row r="102" spans="1:24" s="52" customFormat="1" ht="18" customHeight="1">
      <c r="A102" s="156" t="s">
        <v>121</v>
      </c>
      <c r="B102" s="166">
        <v>0</v>
      </c>
      <c r="C102" s="166">
        <v>0</v>
      </c>
      <c r="D102" s="166">
        <v>5.5704539999999998</v>
      </c>
      <c r="E102" s="166">
        <v>2.7178999999999998E-2</v>
      </c>
      <c r="F102" s="166">
        <v>0</v>
      </c>
      <c r="G102" s="166">
        <v>0</v>
      </c>
      <c r="H102" s="166">
        <v>0</v>
      </c>
      <c r="I102" s="166">
        <v>6.0990110000000008</v>
      </c>
      <c r="J102" s="166">
        <v>2.8815E-2</v>
      </c>
      <c r="K102" s="166">
        <v>0</v>
      </c>
      <c r="L102" s="55"/>
      <c r="M102" s="55"/>
      <c r="O102" s="118"/>
      <c r="Q102" s="118"/>
      <c r="S102" s="118"/>
      <c r="U102" s="118"/>
      <c r="X102" s="118"/>
    </row>
    <row r="103" spans="1:24" s="52" customFormat="1" ht="18" customHeight="1">
      <c r="A103" s="156" t="s">
        <v>141</v>
      </c>
      <c r="B103" s="166">
        <v>5.942151</v>
      </c>
      <c r="C103" s="166">
        <v>42.848682000000004</v>
      </c>
      <c r="D103" s="166">
        <v>10.515283999999999</v>
      </c>
      <c r="E103" s="166">
        <v>0</v>
      </c>
      <c r="F103" s="166">
        <v>5.3366099999999994</v>
      </c>
      <c r="G103" s="166">
        <v>5.9702719999999996</v>
      </c>
      <c r="H103" s="166">
        <v>40.870430999999996</v>
      </c>
      <c r="I103" s="166">
        <v>10.137947</v>
      </c>
      <c r="J103" s="166">
        <v>0</v>
      </c>
      <c r="K103" s="166">
        <v>0</v>
      </c>
      <c r="L103" s="55"/>
      <c r="M103" s="55"/>
      <c r="O103" s="118"/>
      <c r="Q103" s="118"/>
      <c r="S103" s="118"/>
      <c r="U103" s="118"/>
      <c r="X103" s="118"/>
    </row>
    <row r="104" spans="1:24" s="52" customFormat="1" ht="25.5">
      <c r="A104" s="156" t="s">
        <v>196</v>
      </c>
      <c r="B104" s="166">
        <v>0</v>
      </c>
      <c r="C104" s="166">
        <v>21.488123999999999</v>
      </c>
      <c r="D104" s="166">
        <v>1.5164329999999999</v>
      </c>
      <c r="E104" s="166">
        <v>0</v>
      </c>
      <c r="F104" s="166">
        <v>5.6979000000000002E-2</v>
      </c>
      <c r="G104" s="166">
        <v>0</v>
      </c>
      <c r="H104" s="166">
        <v>21.488123999999999</v>
      </c>
      <c r="I104" s="166">
        <v>1.5164329999999999</v>
      </c>
      <c r="J104" s="166">
        <v>0</v>
      </c>
      <c r="K104" s="166">
        <v>0</v>
      </c>
      <c r="L104" s="55"/>
      <c r="M104" s="55"/>
      <c r="O104" s="118"/>
      <c r="Q104" s="118"/>
      <c r="S104" s="118"/>
      <c r="U104" s="118"/>
      <c r="X104" s="118"/>
    </row>
    <row r="105" spans="1:24" s="52" customFormat="1" ht="18" customHeight="1">
      <c r="A105" s="156" t="s">
        <v>160</v>
      </c>
      <c r="B105" s="166">
        <v>0</v>
      </c>
      <c r="C105" s="166">
        <v>5.5668899999999999</v>
      </c>
      <c r="D105" s="166">
        <v>0</v>
      </c>
      <c r="E105" s="166">
        <v>0</v>
      </c>
      <c r="F105" s="166">
        <v>0</v>
      </c>
      <c r="G105" s="166">
        <v>0</v>
      </c>
      <c r="H105" s="166">
        <v>4.7519099999999996</v>
      </c>
      <c r="I105" s="166">
        <v>0</v>
      </c>
      <c r="J105" s="166">
        <v>0</v>
      </c>
      <c r="K105" s="166">
        <v>0</v>
      </c>
      <c r="L105" s="55"/>
      <c r="M105" s="55"/>
      <c r="O105" s="118"/>
      <c r="Q105" s="118"/>
      <c r="S105" s="118"/>
      <c r="U105" s="118"/>
      <c r="X105" s="118"/>
    </row>
    <row r="106" spans="1:24" s="52" customFormat="1" ht="18" customHeight="1">
      <c r="A106" s="156" t="s">
        <v>6</v>
      </c>
      <c r="B106" s="166">
        <v>115.962</v>
      </c>
      <c r="C106" s="166">
        <v>981.197</v>
      </c>
      <c r="D106" s="166">
        <v>121.12278000000001</v>
      </c>
      <c r="E106" s="166">
        <v>42.6</v>
      </c>
      <c r="F106" s="166">
        <v>55.147074999999994</v>
      </c>
      <c r="G106" s="166">
        <v>109.57709699999999</v>
      </c>
      <c r="H106" s="166">
        <v>1046.156651</v>
      </c>
      <c r="I106" s="166">
        <v>115.02396300000001</v>
      </c>
      <c r="J106" s="166">
        <v>45.295697999999994</v>
      </c>
      <c r="K106" s="166">
        <v>0</v>
      </c>
      <c r="L106" s="55"/>
      <c r="M106" s="55"/>
      <c r="O106" s="118"/>
      <c r="Q106" s="118"/>
      <c r="S106" s="118"/>
      <c r="U106" s="118"/>
      <c r="X106" s="118"/>
    </row>
    <row r="107" spans="1:24" s="52" customFormat="1" ht="18" customHeight="1">
      <c r="A107" s="156" t="s">
        <v>7</v>
      </c>
      <c r="B107" s="166">
        <v>14.457535999999999</v>
      </c>
      <c r="C107" s="166">
        <v>15.495805000000001</v>
      </c>
      <c r="D107" s="166">
        <v>178.97718400000002</v>
      </c>
      <c r="E107" s="166">
        <v>0</v>
      </c>
      <c r="F107" s="166">
        <v>4.1102150000000002</v>
      </c>
      <c r="G107" s="166">
        <v>18.400686</v>
      </c>
      <c r="H107" s="166">
        <v>17.907019999999999</v>
      </c>
      <c r="I107" s="166">
        <v>213.692159</v>
      </c>
      <c r="J107" s="166">
        <v>0</v>
      </c>
      <c r="K107" s="166">
        <v>0</v>
      </c>
      <c r="L107" s="55"/>
      <c r="M107" s="55"/>
      <c r="O107" s="118"/>
      <c r="Q107" s="118"/>
      <c r="S107" s="118"/>
      <c r="U107" s="118"/>
      <c r="X107" s="118"/>
    </row>
    <row r="108" spans="1:24" s="52" customFormat="1" ht="18" customHeight="1">
      <c r="A108" s="156" t="s">
        <v>122</v>
      </c>
      <c r="B108" s="166">
        <v>1.9194449999999998</v>
      </c>
      <c r="C108" s="166">
        <v>0.73139700000000007</v>
      </c>
      <c r="D108" s="166">
        <v>0</v>
      </c>
      <c r="E108" s="166">
        <v>0</v>
      </c>
      <c r="F108" s="166">
        <v>2.4778479999999998</v>
      </c>
      <c r="G108" s="166">
        <v>1.75057</v>
      </c>
      <c r="H108" s="166">
        <v>0.36439299999999997</v>
      </c>
      <c r="I108" s="166">
        <v>0</v>
      </c>
      <c r="J108" s="166">
        <v>0</v>
      </c>
      <c r="K108" s="166">
        <v>0</v>
      </c>
      <c r="L108" s="55"/>
      <c r="M108" s="55"/>
      <c r="O108" s="118"/>
      <c r="Q108" s="118"/>
      <c r="S108" s="118"/>
      <c r="U108" s="118"/>
      <c r="X108" s="118"/>
    </row>
    <row r="109" spans="1:24" s="52" customFormat="1" ht="18" customHeight="1">
      <c r="A109" s="156" t="s">
        <v>87</v>
      </c>
      <c r="B109" s="166">
        <v>0</v>
      </c>
      <c r="C109" s="166">
        <v>5.297892</v>
      </c>
      <c r="D109" s="166">
        <v>0</v>
      </c>
      <c r="E109" s="166">
        <v>0</v>
      </c>
      <c r="F109" s="166">
        <v>0</v>
      </c>
      <c r="G109" s="166">
        <v>0</v>
      </c>
      <c r="H109" s="166">
        <v>4.4293209999999998</v>
      </c>
      <c r="I109" s="166">
        <v>0</v>
      </c>
      <c r="J109" s="166">
        <v>0</v>
      </c>
      <c r="K109" s="166">
        <v>0</v>
      </c>
      <c r="L109" s="55"/>
      <c r="M109" s="55"/>
      <c r="O109" s="118"/>
      <c r="Q109" s="118"/>
      <c r="S109" s="118"/>
      <c r="U109" s="118"/>
      <c r="X109" s="118"/>
    </row>
    <row r="110" spans="1:24" s="52" customFormat="1" ht="18" customHeight="1">
      <c r="A110" s="156" t="s">
        <v>27</v>
      </c>
      <c r="B110" s="166">
        <v>39.681597000000004</v>
      </c>
      <c r="C110" s="166">
        <v>124.66470700000001</v>
      </c>
      <c r="D110" s="166">
        <v>0</v>
      </c>
      <c r="E110" s="166">
        <v>0</v>
      </c>
      <c r="F110" s="166">
        <v>27.729997000000001</v>
      </c>
      <c r="G110" s="166">
        <v>37.873614000000003</v>
      </c>
      <c r="H110" s="166">
        <v>124.08647000000001</v>
      </c>
      <c r="I110" s="166">
        <v>0</v>
      </c>
      <c r="J110" s="166">
        <v>0</v>
      </c>
      <c r="K110" s="166">
        <v>25.345414000000002</v>
      </c>
      <c r="L110" s="55"/>
      <c r="M110" s="55"/>
      <c r="O110" s="118"/>
      <c r="Q110" s="118"/>
      <c r="S110" s="118"/>
      <c r="U110" s="118"/>
      <c r="X110" s="118"/>
    </row>
    <row r="111" spans="1:24" s="52" customFormat="1" ht="18" customHeight="1">
      <c r="A111" s="156" t="s">
        <v>103</v>
      </c>
      <c r="B111" s="166">
        <v>0</v>
      </c>
      <c r="C111" s="166">
        <v>0.173901</v>
      </c>
      <c r="D111" s="166">
        <v>0</v>
      </c>
      <c r="E111" s="166">
        <v>0</v>
      </c>
      <c r="F111" s="166">
        <v>0</v>
      </c>
      <c r="G111" s="166">
        <v>0</v>
      </c>
      <c r="H111" s="166">
        <v>0.173901</v>
      </c>
      <c r="I111" s="166">
        <v>0</v>
      </c>
      <c r="J111" s="166">
        <v>0</v>
      </c>
      <c r="K111" s="166">
        <v>0</v>
      </c>
      <c r="L111" s="55"/>
      <c r="M111" s="55"/>
      <c r="O111" s="118"/>
      <c r="Q111" s="118"/>
      <c r="S111" s="118"/>
      <c r="U111" s="118"/>
      <c r="X111" s="118"/>
    </row>
    <row r="112" spans="1:24" s="52" customFormat="1" ht="18" customHeight="1">
      <c r="A112" s="156" t="s">
        <v>32</v>
      </c>
      <c r="B112" s="166">
        <v>3.3229879999999996</v>
      </c>
      <c r="C112" s="166">
        <v>73.337385999999995</v>
      </c>
      <c r="D112" s="166">
        <v>0</v>
      </c>
      <c r="E112" s="166">
        <v>1.6733640000000001</v>
      </c>
      <c r="F112" s="166">
        <v>2.9046630000000002</v>
      </c>
      <c r="G112" s="166">
        <v>3.8794960000000001</v>
      </c>
      <c r="H112" s="166">
        <v>71.79755200000001</v>
      </c>
      <c r="I112" s="166">
        <v>0</v>
      </c>
      <c r="J112" s="166">
        <v>1.8327609999999999</v>
      </c>
      <c r="K112" s="166">
        <v>3.705711</v>
      </c>
      <c r="L112" s="55"/>
      <c r="M112" s="55"/>
      <c r="O112" s="118"/>
      <c r="Q112" s="118"/>
      <c r="S112" s="118"/>
      <c r="U112" s="118"/>
      <c r="X112" s="118"/>
    </row>
    <row r="113" spans="1:24" s="52" customFormat="1" ht="18" customHeight="1">
      <c r="A113" s="156" t="s">
        <v>161</v>
      </c>
      <c r="B113" s="166">
        <v>23.056095000000003</v>
      </c>
      <c r="C113" s="166">
        <v>96.659095000000008</v>
      </c>
      <c r="D113" s="166">
        <v>1.8912629999999999</v>
      </c>
      <c r="E113" s="166">
        <v>0</v>
      </c>
      <c r="F113" s="166">
        <v>15.693738</v>
      </c>
      <c r="G113" s="166">
        <v>23.808723000000001</v>
      </c>
      <c r="H113" s="166">
        <v>88.745669000000007</v>
      </c>
      <c r="I113" s="166">
        <v>1.9860260000000001</v>
      </c>
      <c r="J113" s="166">
        <v>0</v>
      </c>
      <c r="K113" s="166">
        <v>15.488850000000001</v>
      </c>
      <c r="L113" s="55"/>
      <c r="M113" s="55"/>
      <c r="O113" s="118"/>
      <c r="Q113" s="118"/>
      <c r="S113" s="118"/>
      <c r="U113" s="118"/>
      <c r="X113" s="118"/>
    </row>
    <row r="114" spans="1:24" s="52" customFormat="1" ht="18" customHeight="1">
      <c r="A114" s="156" t="s">
        <v>123</v>
      </c>
      <c r="B114" s="166">
        <v>0</v>
      </c>
      <c r="C114" s="166">
        <v>0.57671200000000011</v>
      </c>
      <c r="D114" s="166">
        <v>0</v>
      </c>
      <c r="E114" s="166">
        <v>2.2387899999999998</v>
      </c>
      <c r="F114" s="166">
        <v>0</v>
      </c>
      <c r="G114" s="166">
        <v>0</v>
      </c>
      <c r="H114" s="166">
        <v>0.15217800000000001</v>
      </c>
      <c r="I114" s="166">
        <v>0</v>
      </c>
      <c r="J114" s="166">
        <v>3.146452</v>
      </c>
      <c r="K114" s="166">
        <v>0</v>
      </c>
      <c r="L114" s="55"/>
      <c r="M114" s="55"/>
      <c r="O114" s="118"/>
      <c r="Q114" s="118"/>
      <c r="S114" s="118"/>
      <c r="U114" s="118"/>
      <c r="X114" s="118"/>
    </row>
    <row r="115" spans="1:24" s="52" customFormat="1" ht="25.5">
      <c r="A115" s="156" t="s">
        <v>197</v>
      </c>
      <c r="B115" s="166">
        <v>0</v>
      </c>
      <c r="C115" s="166">
        <v>0.47883800000000004</v>
      </c>
      <c r="D115" s="166">
        <v>0</v>
      </c>
      <c r="E115" s="166">
        <v>14.884047000000001</v>
      </c>
      <c r="F115" s="166">
        <v>0</v>
      </c>
      <c r="G115" s="166">
        <v>0</v>
      </c>
      <c r="H115" s="166">
        <v>0.97520099999999998</v>
      </c>
      <c r="I115" s="166">
        <v>0</v>
      </c>
      <c r="J115" s="166">
        <v>16.602</v>
      </c>
      <c r="K115" s="166">
        <v>0</v>
      </c>
      <c r="L115" s="55"/>
      <c r="M115" s="55"/>
      <c r="O115" s="118"/>
      <c r="Q115" s="118"/>
      <c r="S115" s="118"/>
      <c r="U115" s="118"/>
      <c r="X115" s="118"/>
    </row>
    <row r="116" spans="1:24" s="52" customFormat="1" ht="18" customHeight="1">
      <c r="A116" s="156" t="s">
        <v>124</v>
      </c>
      <c r="B116" s="166">
        <v>0</v>
      </c>
      <c r="C116" s="166">
        <v>0.18159299999999998</v>
      </c>
      <c r="D116" s="166">
        <v>0</v>
      </c>
      <c r="E116" s="166">
        <v>0</v>
      </c>
      <c r="F116" s="166">
        <v>0</v>
      </c>
      <c r="G116" s="166">
        <v>0</v>
      </c>
      <c r="H116" s="166">
        <v>0.18159299999999998</v>
      </c>
      <c r="I116" s="166">
        <v>0</v>
      </c>
      <c r="J116" s="166">
        <v>0</v>
      </c>
      <c r="K116" s="166">
        <v>0</v>
      </c>
      <c r="L116" s="55"/>
      <c r="M116" s="55"/>
      <c r="O116" s="118"/>
      <c r="Q116" s="118"/>
      <c r="S116" s="118"/>
      <c r="U116" s="118"/>
      <c r="X116" s="118"/>
    </row>
    <row r="117" spans="1:24" s="52" customFormat="1" ht="18" customHeight="1">
      <c r="A117" s="156" t="s">
        <v>92</v>
      </c>
      <c r="B117" s="166">
        <v>0</v>
      </c>
      <c r="C117" s="166">
        <v>35.524106000000003</v>
      </c>
      <c r="D117" s="166">
        <v>0</v>
      </c>
      <c r="E117" s="166">
        <v>0</v>
      </c>
      <c r="F117" s="166">
        <v>1.782602</v>
      </c>
      <c r="G117" s="166">
        <v>0</v>
      </c>
      <c r="H117" s="166">
        <v>40.167242999999999</v>
      </c>
      <c r="I117" s="166">
        <v>0</v>
      </c>
      <c r="J117" s="166">
        <v>0</v>
      </c>
      <c r="K117" s="166">
        <v>0</v>
      </c>
      <c r="L117" s="55"/>
      <c r="M117" s="55"/>
      <c r="O117" s="118"/>
      <c r="Q117" s="118"/>
      <c r="S117" s="118"/>
      <c r="U117" s="118"/>
      <c r="X117" s="118"/>
    </row>
    <row r="118" spans="1:24" s="52" customFormat="1" ht="18" customHeight="1">
      <c r="A118" s="156" t="s">
        <v>125</v>
      </c>
      <c r="B118" s="166">
        <v>9.0034000000000003E-2</v>
      </c>
      <c r="C118" s="166">
        <v>3.1410039999999997</v>
      </c>
      <c r="D118" s="166">
        <v>0</v>
      </c>
      <c r="E118" s="166">
        <v>7.8851560000000003</v>
      </c>
      <c r="F118" s="166">
        <v>6.1944000000000006E-2</v>
      </c>
      <c r="G118" s="166">
        <v>8.5974000000000009E-2</v>
      </c>
      <c r="H118" s="166">
        <v>0.86991099999999999</v>
      </c>
      <c r="I118" s="166">
        <v>0</v>
      </c>
      <c r="J118" s="166">
        <v>8.5313850000000002</v>
      </c>
      <c r="K118" s="166">
        <v>0</v>
      </c>
      <c r="L118" s="55"/>
      <c r="M118" s="55"/>
      <c r="O118" s="118"/>
      <c r="Q118" s="118"/>
      <c r="S118" s="118"/>
      <c r="U118" s="118"/>
      <c r="X118" s="118"/>
    </row>
    <row r="119" spans="1:24" s="52" customFormat="1" ht="18" customHeight="1">
      <c r="A119" s="156" t="s">
        <v>104</v>
      </c>
      <c r="B119" s="166">
        <v>0</v>
      </c>
      <c r="C119" s="166">
        <v>0.06</v>
      </c>
      <c r="D119" s="166">
        <v>0.79761599999999999</v>
      </c>
      <c r="E119" s="166">
        <v>1.938097</v>
      </c>
      <c r="F119" s="166">
        <v>0</v>
      </c>
      <c r="G119" s="166">
        <v>0</v>
      </c>
      <c r="H119" s="166">
        <v>6.0139999999999999E-2</v>
      </c>
      <c r="I119" s="166">
        <v>0.79761599999999999</v>
      </c>
      <c r="J119" s="166">
        <v>1.9380219999999999</v>
      </c>
      <c r="K119" s="166">
        <v>0</v>
      </c>
      <c r="L119" s="55"/>
      <c r="M119" s="55"/>
      <c r="O119" s="118"/>
      <c r="Q119" s="118"/>
      <c r="S119" s="118"/>
      <c r="U119" s="118"/>
      <c r="X119" s="118"/>
    </row>
    <row r="120" spans="1:24" s="52" customFormat="1" ht="18" customHeight="1">
      <c r="A120" s="156" t="s">
        <v>126</v>
      </c>
      <c r="B120" s="166">
        <v>0</v>
      </c>
      <c r="C120" s="166">
        <v>1.5695060000000001</v>
      </c>
      <c r="D120" s="166">
        <v>0</v>
      </c>
      <c r="E120" s="166">
        <v>0</v>
      </c>
      <c r="F120" s="166">
        <v>0</v>
      </c>
      <c r="G120" s="166">
        <v>0</v>
      </c>
      <c r="H120" s="166">
        <v>1.2751220000000001</v>
      </c>
      <c r="I120" s="166">
        <v>0</v>
      </c>
      <c r="J120" s="166">
        <v>0</v>
      </c>
      <c r="K120" s="166">
        <v>0</v>
      </c>
      <c r="L120" s="55"/>
      <c r="M120" s="55"/>
      <c r="O120" s="118"/>
      <c r="Q120" s="118"/>
      <c r="S120" s="118"/>
      <c r="U120" s="118"/>
      <c r="X120" s="118"/>
    </row>
    <row r="121" spans="1:24" s="52" customFormat="1" ht="18" customHeight="1">
      <c r="A121" s="156" t="s">
        <v>224</v>
      </c>
      <c r="B121" s="166">
        <v>0</v>
      </c>
      <c r="C121" s="166">
        <v>2.7490160000000001</v>
      </c>
      <c r="D121" s="166">
        <v>0</v>
      </c>
      <c r="E121" s="166">
        <v>0</v>
      </c>
      <c r="F121" s="166">
        <v>7.7002000000000001E-2</v>
      </c>
      <c r="G121" s="166">
        <v>0</v>
      </c>
      <c r="H121" s="166">
        <v>2.7490160000000001</v>
      </c>
      <c r="I121" s="166">
        <v>0</v>
      </c>
      <c r="J121" s="166">
        <v>0</v>
      </c>
      <c r="K121" s="166">
        <v>0</v>
      </c>
      <c r="L121" s="55"/>
      <c r="M121" s="55"/>
      <c r="O121" s="118"/>
      <c r="Q121" s="118"/>
      <c r="S121" s="118"/>
      <c r="U121" s="118"/>
      <c r="X121" s="118"/>
    </row>
    <row r="122" spans="1:24" s="52" customFormat="1" ht="18" customHeight="1">
      <c r="A122" s="156" t="s">
        <v>56</v>
      </c>
      <c r="B122" s="166">
        <v>0</v>
      </c>
      <c r="C122" s="166">
        <v>11.115281000000001</v>
      </c>
      <c r="D122" s="166">
        <v>0</v>
      </c>
      <c r="E122" s="166">
        <v>14.031852000000001</v>
      </c>
      <c r="F122" s="166">
        <v>0</v>
      </c>
      <c r="G122" s="166">
        <v>0</v>
      </c>
      <c r="H122" s="166">
        <v>11.391442</v>
      </c>
      <c r="I122" s="166">
        <v>0</v>
      </c>
      <c r="J122" s="166">
        <v>14.380476</v>
      </c>
      <c r="K122" s="166">
        <v>0</v>
      </c>
      <c r="L122" s="55"/>
      <c r="M122" s="55"/>
      <c r="O122" s="118"/>
      <c r="Q122" s="118"/>
      <c r="S122" s="118"/>
      <c r="U122" s="118"/>
      <c r="X122" s="118"/>
    </row>
    <row r="123" spans="1:24" s="52" customFormat="1" ht="25.5">
      <c r="A123" s="156" t="s">
        <v>162</v>
      </c>
      <c r="B123" s="166">
        <v>643.85047799999995</v>
      </c>
      <c r="C123" s="166">
        <v>4220.7335229999999</v>
      </c>
      <c r="D123" s="166">
        <v>0</v>
      </c>
      <c r="E123" s="166">
        <v>0</v>
      </c>
      <c r="F123" s="166">
        <v>477.50428700000003</v>
      </c>
      <c r="G123" s="166">
        <v>639.500631</v>
      </c>
      <c r="H123" s="166">
        <v>4307.7812980000008</v>
      </c>
      <c r="I123" s="166">
        <v>0</v>
      </c>
      <c r="J123" s="166">
        <v>0</v>
      </c>
      <c r="K123" s="166">
        <v>0</v>
      </c>
      <c r="L123" s="55"/>
      <c r="M123" s="55"/>
      <c r="O123" s="118"/>
      <c r="Q123" s="118"/>
      <c r="S123" s="118"/>
      <c r="U123" s="118"/>
      <c r="X123" s="118"/>
    </row>
    <row r="124" spans="1:24" s="52" customFormat="1" ht="17.25" customHeight="1">
      <c r="A124" s="156" t="s">
        <v>93</v>
      </c>
      <c r="B124" s="166">
        <v>0</v>
      </c>
      <c r="C124" s="166">
        <v>0</v>
      </c>
      <c r="D124" s="166">
        <v>42.773623000000001</v>
      </c>
      <c r="E124" s="166">
        <v>0</v>
      </c>
      <c r="F124" s="166">
        <v>0</v>
      </c>
      <c r="G124" s="166">
        <v>0</v>
      </c>
      <c r="H124" s="166">
        <v>0</v>
      </c>
      <c r="I124" s="166">
        <v>46.024529999999999</v>
      </c>
      <c r="J124" s="166">
        <v>0</v>
      </c>
      <c r="K124" s="166">
        <v>0</v>
      </c>
      <c r="L124" s="55"/>
      <c r="M124" s="55"/>
      <c r="O124" s="118"/>
      <c r="Q124" s="118"/>
      <c r="S124" s="118"/>
      <c r="U124" s="118"/>
      <c r="X124" s="118"/>
    </row>
    <row r="125" spans="1:24" s="52" customFormat="1" ht="17.25" customHeight="1">
      <c r="A125" s="156" t="s">
        <v>195</v>
      </c>
      <c r="B125" s="166">
        <v>4.9390840000000003</v>
      </c>
      <c r="C125" s="166">
        <v>35.824392000000003</v>
      </c>
      <c r="D125" s="166">
        <v>1.371346</v>
      </c>
      <c r="E125" s="166">
        <v>72.585732999999991</v>
      </c>
      <c r="F125" s="166">
        <v>4.6000050000000003</v>
      </c>
      <c r="G125" s="166">
        <v>6.1423450000000006</v>
      </c>
      <c r="H125" s="166">
        <v>35.822765999999994</v>
      </c>
      <c r="I125" s="166">
        <v>1.1435470000000001</v>
      </c>
      <c r="J125" s="166">
        <v>76.105317999999997</v>
      </c>
      <c r="K125" s="166">
        <v>6.012683</v>
      </c>
      <c r="L125" s="55"/>
      <c r="M125" s="55"/>
      <c r="O125" s="118"/>
      <c r="Q125" s="118"/>
      <c r="S125" s="118"/>
      <c r="U125" s="118"/>
      <c r="X125" s="118"/>
    </row>
    <row r="126" spans="1:24" s="52" customFormat="1" ht="17.25" customHeight="1">
      <c r="A126" s="156" t="s">
        <v>94</v>
      </c>
      <c r="B126" s="166">
        <v>0</v>
      </c>
      <c r="C126" s="166">
        <v>0.54590700000000003</v>
      </c>
      <c r="D126" s="166">
        <v>0</v>
      </c>
      <c r="E126" s="166">
        <v>0</v>
      </c>
      <c r="F126" s="166">
        <v>0</v>
      </c>
      <c r="G126" s="166">
        <v>0</v>
      </c>
      <c r="H126" s="166">
        <v>0.48816999999999999</v>
      </c>
      <c r="I126" s="166">
        <v>0</v>
      </c>
      <c r="J126" s="166">
        <v>0</v>
      </c>
      <c r="K126" s="166">
        <v>0</v>
      </c>
      <c r="L126" s="55"/>
      <c r="M126" s="55"/>
      <c r="O126" s="118"/>
      <c r="Q126" s="118"/>
      <c r="S126" s="118"/>
      <c r="U126" s="118"/>
      <c r="X126" s="118"/>
    </row>
    <row r="127" spans="1:24" s="52" customFormat="1" ht="17.25" customHeight="1">
      <c r="A127" s="156" t="s">
        <v>127</v>
      </c>
      <c r="B127" s="166">
        <v>0</v>
      </c>
      <c r="C127" s="166">
        <v>1.987765</v>
      </c>
      <c r="D127" s="166">
        <v>0</v>
      </c>
      <c r="E127" s="166">
        <v>0</v>
      </c>
      <c r="F127" s="166">
        <v>0</v>
      </c>
      <c r="G127" s="166">
        <v>0</v>
      </c>
      <c r="H127" s="166">
        <v>0.83299999999999996</v>
      </c>
      <c r="I127" s="166">
        <v>0</v>
      </c>
      <c r="J127" s="166">
        <v>0</v>
      </c>
      <c r="K127" s="166">
        <v>0</v>
      </c>
      <c r="L127" s="55"/>
      <c r="M127" s="55"/>
      <c r="O127" s="118"/>
      <c r="Q127" s="118"/>
      <c r="S127" s="118"/>
      <c r="U127" s="118"/>
      <c r="X127" s="118"/>
    </row>
    <row r="128" spans="1:24" s="52" customFormat="1" ht="17.25" customHeight="1">
      <c r="A128" s="156" t="s">
        <v>128</v>
      </c>
      <c r="B128" s="166">
        <v>0</v>
      </c>
      <c r="C128" s="166">
        <v>1.2199999999999999E-2</v>
      </c>
      <c r="D128" s="166">
        <v>0</v>
      </c>
      <c r="E128" s="166">
        <v>0</v>
      </c>
      <c r="F128" s="166">
        <v>2.6419999999999998E-3</v>
      </c>
      <c r="G128" s="166">
        <v>0</v>
      </c>
      <c r="H128" s="166">
        <v>1.2199999999999999E-2</v>
      </c>
      <c r="I128" s="166">
        <v>0</v>
      </c>
      <c r="J128" s="166">
        <v>0</v>
      </c>
      <c r="K128" s="166">
        <v>0</v>
      </c>
      <c r="L128" s="55"/>
      <c r="M128" s="55"/>
      <c r="O128" s="118"/>
      <c r="Q128" s="118"/>
      <c r="S128" s="118"/>
      <c r="U128" s="118"/>
      <c r="X128" s="118"/>
    </row>
    <row r="129" spans="1:24" s="52" customFormat="1" ht="17.25" customHeight="1">
      <c r="A129" s="156" t="s">
        <v>129</v>
      </c>
      <c r="B129" s="166">
        <v>0</v>
      </c>
      <c r="C129" s="166">
        <v>2.2052610000000001</v>
      </c>
      <c r="D129" s="166">
        <v>0</v>
      </c>
      <c r="E129" s="166">
        <v>0.14058799999999999</v>
      </c>
      <c r="F129" s="166">
        <v>0</v>
      </c>
      <c r="G129" s="166">
        <v>0</v>
      </c>
      <c r="H129" s="166">
        <v>2.2052610000000001</v>
      </c>
      <c r="I129" s="166">
        <v>0</v>
      </c>
      <c r="J129" s="166">
        <v>0.14058799999999999</v>
      </c>
      <c r="K129" s="166">
        <v>0</v>
      </c>
      <c r="L129" s="55"/>
      <c r="M129" s="55"/>
      <c r="O129" s="118"/>
      <c r="Q129" s="118"/>
      <c r="S129" s="118"/>
      <c r="U129" s="118"/>
      <c r="X129" s="118"/>
    </row>
    <row r="130" spans="1:24" s="52" customFormat="1" ht="17.25" customHeight="1">
      <c r="A130" s="156" t="s">
        <v>58</v>
      </c>
      <c r="B130" s="166">
        <v>0</v>
      </c>
      <c r="C130" s="166">
        <v>18.753</v>
      </c>
      <c r="D130" s="166">
        <v>0</v>
      </c>
      <c r="E130" s="166">
        <v>12.981</v>
      </c>
      <c r="F130" s="166">
        <v>3.6999999999999998E-2</v>
      </c>
      <c r="G130" s="166">
        <v>0</v>
      </c>
      <c r="H130" s="166">
        <v>19.433</v>
      </c>
      <c r="I130" s="166">
        <v>0</v>
      </c>
      <c r="J130" s="166">
        <v>12.888999999999999</v>
      </c>
      <c r="K130" s="166">
        <v>0</v>
      </c>
      <c r="L130" s="55"/>
      <c r="M130" s="55"/>
      <c r="O130" s="118"/>
      <c r="Q130" s="118"/>
      <c r="S130" s="118"/>
      <c r="U130" s="118"/>
      <c r="X130" s="118"/>
    </row>
    <row r="131" spans="1:24" s="52" customFormat="1" ht="17.25" customHeight="1">
      <c r="A131" s="156" t="s">
        <v>90</v>
      </c>
      <c r="B131" s="166">
        <v>0.216423</v>
      </c>
      <c r="C131" s="166">
        <v>1.7864519999999999</v>
      </c>
      <c r="D131" s="166">
        <v>0</v>
      </c>
      <c r="E131" s="166">
        <v>0</v>
      </c>
      <c r="F131" s="166">
        <v>8.0299999999999989E-3</v>
      </c>
      <c r="G131" s="166">
        <v>0.27284700000000001</v>
      </c>
      <c r="H131" s="166">
        <v>2.4876550000000002</v>
      </c>
      <c r="I131" s="166">
        <v>0</v>
      </c>
      <c r="J131" s="166">
        <v>0</v>
      </c>
      <c r="K131" s="166">
        <v>0</v>
      </c>
      <c r="L131" s="55"/>
      <c r="M131" s="55"/>
      <c r="O131" s="118"/>
      <c r="Q131" s="118"/>
      <c r="S131" s="118"/>
      <c r="U131" s="118"/>
      <c r="X131" s="118"/>
    </row>
    <row r="132" spans="1:24" s="52" customFormat="1" ht="17.25" customHeight="1">
      <c r="A132" s="156" t="s">
        <v>85</v>
      </c>
      <c r="B132" s="166">
        <v>0</v>
      </c>
      <c r="C132" s="166">
        <v>1.9752360000000002</v>
      </c>
      <c r="D132" s="166">
        <v>0</v>
      </c>
      <c r="E132" s="166">
        <v>9.1200840000000003</v>
      </c>
      <c r="F132" s="166">
        <v>0</v>
      </c>
      <c r="G132" s="166">
        <v>0</v>
      </c>
      <c r="H132" s="166">
        <v>2.0551619999999997</v>
      </c>
      <c r="I132" s="166">
        <v>0</v>
      </c>
      <c r="J132" s="166">
        <v>7.4484629999999994</v>
      </c>
      <c r="K132" s="166">
        <v>0</v>
      </c>
      <c r="L132" s="55"/>
      <c r="M132" s="55"/>
      <c r="O132" s="118"/>
      <c r="Q132" s="118"/>
      <c r="S132" s="118"/>
      <c r="U132" s="118"/>
      <c r="X132" s="118"/>
    </row>
    <row r="133" spans="1:24" s="52" customFormat="1" ht="17.25" customHeight="1">
      <c r="A133" s="156" t="s">
        <v>163</v>
      </c>
      <c r="B133" s="166">
        <v>6.7180370000000007</v>
      </c>
      <c r="C133" s="166">
        <v>67.700733000000014</v>
      </c>
      <c r="D133" s="166">
        <v>18.741298</v>
      </c>
      <c r="E133" s="166">
        <v>0</v>
      </c>
      <c r="F133" s="166">
        <v>5.6471719999999994</v>
      </c>
      <c r="G133" s="166">
        <v>7.6710880000000001</v>
      </c>
      <c r="H133" s="166">
        <v>71.812149999999988</v>
      </c>
      <c r="I133" s="166">
        <v>19.378229000000001</v>
      </c>
      <c r="J133" s="166">
        <v>0</v>
      </c>
      <c r="K133" s="166">
        <v>0</v>
      </c>
      <c r="L133" s="55"/>
      <c r="M133" s="55"/>
      <c r="O133" s="118"/>
      <c r="Q133" s="118"/>
      <c r="S133" s="118"/>
      <c r="U133" s="118"/>
      <c r="X133" s="118"/>
    </row>
    <row r="134" spans="1:24" s="52" customFormat="1" ht="17.25" customHeight="1">
      <c r="A134" s="156" t="s">
        <v>105</v>
      </c>
      <c r="B134" s="166">
        <v>0</v>
      </c>
      <c r="C134" s="166">
        <v>0.17208400000000001</v>
      </c>
      <c r="D134" s="166">
        <v>0</v>
      </c>
      <c r="E134" s="166">
        <v>0</v>
      </c>
      <c r="F134" s="166">
        <v>0</v>
      </c>
      <c r="G134" s="166">
        <v>0</v>
      </c>
      <c r="H134" s="166">
        <v>0.37612799999999996</v>
      </c>
      <c r="I134" s="166">
        <v>0</v>
      </c>
      <c r="J134" s="166">
        <v>0</v>
      </c>
      <c r="K134" s="166">
        <v>0</v>
      </c>
      <c r="L134" s="55"/>
      <c r="M134" s="55"/>
      <c r="O134" s="118"/>
      <c r="Q134" s="118"/>
      <c r="S134" s="118"/>
      <c r="U134" s="118"/>
      <c r="X134" s="118"/>
    </row>
    <row r="135" spans="1:24" s="52" customFormat="1" ht="18" customHeight="1">
      <c r="A135" s="158" t="s">
        <v>184</v>
      </c>
      <c r="B135" s="92">
        <f t="shared" ref="B135:F135" si="5">SUM(B100:B134)</f>
        <v>860.15586799999994</v>
      </c>
      <c r="C135" s="92">
        <f t="shared" si="5"/>
        <v>5782.4233389999999</v>
      </c>
      <c r="D135" s="92">
        <f t="shared" si="5"/>
        <v>383.27728100000002</v>
      </c>
      <c r="E135" s="92">
        <f t="shared" si="5"/>
        <v>181.36469</v>
      </c>
      <c r="F135" s="92">
        <f t="shared" si="5"/>
        <v>603.17780900000002</v>
      </c>
      <c r="G135" s="92">
        <f t="shared" ref="G135:K135" si="6">SUM(G100:G134)</f>
        <v>854.93334299999992</v>
      </c>
      <c r="H135" s="92">
        <f t="shared" si="6"/>
        <v>5935.5115310000001</v>
      </c>
      <c r="I135" s="92">
        <f t="shared" si="6"/>
        <v>415.79946100000001</v>
      </c>
      <c r="J135" s="92">
        <f t="shared" si="6"/>
        <v>189.64701500000004</v>
      </c>
      <c r="K135" s="92">
        <f t="shared" si="6"/>
        <v>50.552658000000008</v>
      </c>
      <c r="L135" s="55"/>
      <c r="M135" s="55"/>
      <c r="O135" s="118"/>
      <c r="Q135" s="118"/>
      <c r="S135" s="118"/>
      <c r="U135" s="118"/>
      <c r="X135" s="118"/>
    </row>
    <row r="136" spans="1:24" s="52" customFormat="1" ht="18" customHeight="1">
      <c r="A136" s="158" t="s">
        <v>216</v>
      </c>
      <c r="B136" s="92">
        <f t="shared" ref="B136:F136" si="7">B135+B98+B74+B71+B28+B17</f>
        <v>1025.7717270000001</v>
      </c>
      <c r="C136" s="92">
        <f>C135+C98+C74+C71+C28+C17</f>
        <v>6401.9042030000001</v>
      </c>
      <c r="D136" s="92">
        <f t="shared" si="7"/>
        <v>634.28324300000008</v>
      </c>
      <c r="E136" s="92">
        <f t="shared" si="7"/>
        <v>607.99369599999977</v>
      </c>
      <c r="F136" s="92">
        <f t="shared" si="7"/>
        <v>713.6841270000001</v>
      </c>
      <c r="G136" s="92">
        <f t="shared" ref="G136:K136" si="8">G135+G98+G74+G71+G28+G17</f>
        <v>1015.119634</v>
      </c>
      <c r="H136" s="92">
        <f t="shared" si="8"/>
        <v>6543.6789760000011</v>
      </c>
      <c r="I136" s="92">
        <f t="shared" si="8"/>
        <v>658.68072400000005</v>
      </c>
      <c r="J136" s="92">
        <f t="shared" si="8"/>
        <v>592.08781299999998</v>
      </c>
      <c r="K136" s="92">
        <f t="shared" si="8"/>
        <v>108.31283900000001</v>
      </c>
      <c r="L136" s="55"/>
      <c r="M136" s="55"/>
      <c r="O136" s="118"/>
      <c r="Q136" s="118"/>
      <c r="S136" s="118"/>
      <c r="U136" s="118"/>
    </row>
    <row r="137" spans="1:24" ht="13.5" customHeight="1" thickBot="1">
      <c r="A137" s="183" t="s">
        <v>276</v>
      </c>
      <c r="B137" s="184"/>
      <c r="C137" s="184"/>
      <c r="D137" s="184"/>
      <c r="E137" s="184"/>
      <c r="F137" s="184"/>
      <c r="G137" s="185"/>
      <c r="H137" s="62"/>
      <c r="I137" s="62"/>
      <c r="J137" s="62"/>
      <c r="K137" s="63"/>
    </row>
  </sheetData>
  <mergeCells count="6">
    <mergeCell ref="A137:G137"/>
    <mergeCell ref="G3:K3"/>
    <mergeCell ref="A1:K1"/>
    <mergeCell ref="A2:K2"/>
    <mergeCell ref="A3:A4"/>
    <mergeCell ref="B3:F3"/>
  </mergeCells>
  <printOptions horizontalCentered="1"/>
  <pageMargins left="0.27559055118110237" right="0.27559055118110237" top="0.59055118110236227" bottom="0.59055118110236227" header="0.19685039370078741" footer="0.23622047244094491"/>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Z25"/>
  <sheetViews>
    <sheetView topLeftCell="M3" workbookViewId="0">
      <selection activeCell="AA16" sqref="AA16"/>
    </sheetView>
  </sheetViews>
  <sheetFormatPr defaultColWidth="28.140625" defaultRowHeight="15"/>
  <cols>
    <col min="1" max="1" width="9.140625" customWidth="1"/>
    <col min="2" max="2" width="16.140625" style="4" customWidth="1"/>
    <col min="3" max="3" width="13.85546875" style="5" customWidth="1"/>
    <col min="4" max="4" width="8.140625" style="6" customWidth="1"/>
    <col min="5" max="5" width="6.85546875" customWidth="1"/>
    <col min="6" max="6" width="13.42578125" customWidth="1"/>
    <col min="7" max="7" width="11.85546875" customWidth="1"/>
    <col min="8" max="8" width="8.140625" style="6" customWidth="1"/>
    <col min="9" max="9" width="3.140625" customWidth="1"/>
    <col min="10" max="10" width="13.42578125" customWidth="1"/>
    <col min="11" max="11" width="15.85546875" customWidth="1"/>
    <col min="12" max="12" width="8.140625" style="6" customWidth="1"/>
    <col min="13" max="13" width="3.140625" customWidth="1"/>
    <col min="14" max="14" width="13.42578125" customWidth="1"/>
    <col min="15" max="15" width="13.140625" customWidth="1"/>
    <col min="16" max="16" width="8.140625" style="6" customWidth="1"/>
    <col min="17" max="17" width="6.28515625" customWidth="1"/>
    <col min="18" max="18" width="20.42578125" bestFit="1" customWidth="1"/>
    <col min="19" max="19" width="9.7109375" bestFit="1" customWidth="1"/>
    <col min="20" max="20" width="13.28515625" bestFit="1" customWidth="1"/>
    <col min="21" max="21" width="7.85546875" bestFit="1" customWidth="1"/>
    <col min="22" max="22" width="4.28515625" customWidth="1"/>
    <col min="23" max="23" width="20.28515625" bestFit="1" customWidth="1"/>
    <col min="24" max="24" width="9.7109375" bestFit="1" customWidth="1"/>
    <col min="25" max="25" width="13.28515625" bestFit="1" customWidth="1"/>
    <col min="26" max="26" width="7.85546875" bestFit="1" customWidth="1"/>
  </cols>
  <sheetData>
    <row r="3" spans="1:26">
      <c r="B3" s="1"/>
      <c r="C3" s="2"/>
      <c r="D3" s="3"/>
      <c r="H3" s="3"/>
      <c r="L3" s="3"/>
      <c r="P3" s="3"/>
    </row>
    <row r="4" spans="1:26" s="41" customFormat="1">
      <c r="B4" s="42">
        <v>2019</v>
      </c>
      <c r="C4" s="5"/>
      <c r="D4" s="5" t="s">
        <v>167</v>
      </c>
      <c r="H4" s="5" t="s">
        <v>174</v>
      </c>
      <c r="K4" s="5" t="s">
        <v>174</v>
      </c>
      <c r="L4" s="5"/>
      <c r="P4" s="5" t="s">
        <v>174</v>
      </c>
      <c r="R4" s="25" t="s">
        <v>176</v>
      </c>
      <c r="S4"/>
      <c r="T4"/>
      <c r="U4"/>
      <c r="V4"/>
      <c r="W4" s="25" t="s">
        <v>177</v>
      </c>
      <c r="X4"/>
      <c r="Y4"/>
      <c r="Z4"/>
    </row>
    <row r="5" spans="1:26" s="11" customFormat="1" ht="57">
      <c r="B5" s="7" t="s">
        <v>8</v>
      </c>
      <c r="C5" s="8" t="s">
        <v>172</v>
      </c>
      <c r="D5" s="24" t="s">
        <v>35</v>
      </c>
      <c r="E5" s="6"/>
      <c r="F5" s="10" t="s">
        <v>1</v>
      </c>
      <c r="G5" s="27" t="s">
        <v>173</v>
      </c>
      <c r="H5" s="24" t="s">
        <v>35</v>
      </c>
      <c r="I5" s="37"/>
      <c r="J5" s="10" t="s">
        <v>1</v>
      </c>
      <c r="K5" s="28" t="s">
        <v>171</v>
      </c>
      <c r="L5" s="24" t="s">
        <v>35</v>
      </c>
      <c r="M5" s="37"/>
      <c r="N5" s="10" t="s">
        <v>1</v>
      </c>
      <c r="O5" s="29" t="s">
        <v>164</v>
      </c>
      <c r="P5" s="24" t="s">
        <v>35</v>
      </c>
      <c r="R5" s="253" t="s">
        <v>1</v>
      </c>
      <c r="S5" s="9" t="s">
        <v>169</v>
      </c>
      <c r="T5" s="9" t="s">
        <v>169</v>
      </c>
      <c r="U5" s="250" t="s">
        <v>3</v>
      </c>
      <c r="V5"/>
      <c r="W5" s="251" t="s">
        <v>1</v>
      </c>
      <c r="X5" s="9" t="s">
        <v>169</v>
      </c>
      <c r="Y5" s="9" t="s">
        <v>169</v>
      </c>
      <c r="Z5" s="250" t="s">
        <v>3</v>
      </c>
    </row>
    <row r="6" spans="1:26" s="11" customFormat="1" ht="28.5">
      <c r="B6" s="13" t="s">
        <v>37</v>
      </c>
      <c r="C6" s="15">
        <v>250219</v>
      </c>
      <c r="D6" s="23">
        <f t="shared" ref="D6:D17" si="0">C6/$C$17</f>
        <v>0.23722342626248835</v>
      </c>
      <c r="E6" s="6"/>
      <c r="F6" s="30" t="s">
        <v>162</v>
      </c>
      <c r="G6" s="31">
        <v>523713.57400000002</v>
      </c>
      <c r="H6" s="40">
        <f>G6/$G$17</f>
        <v>0.50684749329342349</v>
      </c>
      <c r="I6" s="38"/>
      <c r="J6" s="31" t="s">
        <v>162</v>
      </c>
      <c r="K6" s="31">
        <v>3337382</v>
      </c>
      <c r="L6" s="40">
        <f>K6/$K$17</f>
        <v>0.49169785730752391</v>
      </c>
      <c r="M6" s="38"/>
      <c r="N6" s="31" t="s">
        <v>22</v>
      </c>
      <c r="O6" s="31">
        <v>166257.552</v>
      </c>
      <c r="P6" s="40">
        <f>O6/$O$17</f>
        <v>0.20699613976769415</v>
      </c>
      <c r="R6" s="253"/>
      <c r="S6" s="43" t="s">
        <v>2</v>
      </c>
      <c r="T6" s="43" t="s">
        <v>175</v>
      </c>
      <c r="U6" s="250"/>
      <c r="V6"/>
      <c r="W6" s="252"/>
      <c r="X6" s="43" t="s">
        <v>2</v>
      </c>
      <c r="Y6" s="43" t="s">
        <v>175</v>
      </c>
      <c r="Z6" s="250"/>
    </row>
    <row r="7" spans="1:26" s="11" customFormat="1" ht="28.5">
      <c r="A7" s="11">
        <v>1</v>
      </c>
      <c r="B7" s="18" t="s">
        <v>48</v>
      </c>
      <c r="C7" s="19">
        <v>160364</v>
      </c>
      <c r="D7" s="23">
        <f t="shared" si="0"/>
        <v>0.15203520727505779</v>
      </c>
      <c r="E7" s="6">
        <v>1</v>
      </c>
      <c r="F7" s="30" t="s">
        <v>5</v>
      </c>
      <c r="G7" s="31">
        <v>179350</v>
      </c>
      <c r="H7" s="40">
        <f t="shared" ref="H7:H17" si="1">G7/$G$17</f>
        <v>0.17357407261354563</v>
      </c>
      <c r="I7" s="38"/>
      <c r="J7" s="31" t="s">
        <v>6</v>
      </c>
      <c r="K7" s="31">
        <v>717090</v>
      </c>
      <c r="L7" s="40">
        <f t="shared" ref="L7:L17" si="2">K7/$K$17</f>
        <v>0.10564916347503892</v>
      </c>
      <c r="M7" s="38"/>
      <c r="N7" s="31" t="s">
        <v>25</v>
      </c>
      <c r="O7" s="31">
        <v>85200.111999999994</v>
      </c>
      <c r="P7" s="40">
        <f t="shared" ref="P7:P17" si="3">O7/$O$17</f>
        <v>0.10607695157074847</v>
      </c>
      <c r="R7" s="44" t="s">
        <v>162</v>
      </c>
      <c r="S7" s="45">
        <v>64718</v>
      </c>
      <c r="T7" s="31">
        <v>230700.99600000001</v>
      </c>
      <c r="U7" s="34">
        <v>295418.99600000004</v>
      </c>
      <c r="V7"/>
      <c r="W7" s="47" t="s">
        <v>7</v>
      </c>
      <c r="X7" s="48">
        <v>3563.9459999999999</v>
      </c>
      <c r="Y7" s="48">
        <v>435396.76</v>
      </c>
      <c r="Z7" s="49">
        <v>438960.70600000001</v>
      </c>
    </row>
    <row r="8" spans="1:26" s="11" customFormat="1">
      <c r="A8" s="11">
        <v>2</v>
      </c>
      <c r="B8" s="4" t="s">
        <v>5</v>
      </c>
      <c r="C8" s="22">
        <v>147435</v>
      </c>
      <c r="D8" s="23">
        <f t="shared" si="0"/>
        <v>0.13977769814046884</v>
      </c>
      <c r="E8" s="6">
        <v>2</v>
      </c>
      <c r="F8" s="30" t="s">
        <v>48</v>
      </c>
      <c r="G8" s="31">
        <v>92977.4</v>
      </c>
      <c r="H8" s="40">
        <f t="shared" si="1"/>
        <v>8.9983083239580028E-2</v>
      </c>
      <c r="I8" s="38"/>
      <c r="J8" s="31" t="s">
        <v>158</v>
      </c>
      <c r="K8" s="31">
        <v>633043</v>
      </c>
      <c r="L8" s="40">
        <f t="shared" si="2"/>
        <v>9.3266484532944338E-2</v>
      </c>
      <c r="M8" s="38"/>
      <c r="N8" s="31" t="s">
        <v>48</v>
      </c>
      <c r="O8" s="31">
        <v>81378.615999999995</v>
      </c>
      <c r="P8" s="40">
        <f t="shared" si="3"/>
        <v>0.1013190629177405</v>
      </c>
      <c r="R8" s="44" t="s">
        <v>6</v>
      </c>
      <c r="S8" s="45">
        <v>51837</v>
      </c>
      <c r="T8" s="31">
        <v>188353</v>
      </c>
      <c r="U8" s="34">
        <v>240190</v>
      </c>
      <c r="V8"/>
      <c r="W8" s="47" t="s">
        <v>5</v>
      </c>
      <c r="X8" s="48">
        <v>179243</v>
      </c>
      <c r="Y8" s="48">
        <v>202702</v>
      </c>
      <c r="Z8" s="49">
        <v>381945</v>
      </c>
    </row>
    <row r="9" spans="1:26" s="11" customFormat="1">
      <c r="A9" s="11">
        <v>3</v>
      </c>
      <c r="B9" s="20" t="s">
        <v>54</v>
      </c>
      <c r="C9" s="21">
        <v>138819</v>
      </c>
      <c r="D9" s="23">
        <f t="shared" si="0"/>
        <v>0.13160918559474849</v>
      </c>
      <c r="E9" s="6">
        <v>3</v>
      </c>
      <c r="F9" s="30" t="s">
        <v>158</v>
      </c>
      <c r="G9" s="31">
        <v>71947</v>
      </c>
      <c r="H9" s="40">
        <f t="shared" si="1"/>
        <v>6.9629962655850391E-2</v>
      </c>
      <c r="I9" s="38"/>
      <c r="J9" s="31" t="s">
        <v>7</v>
      </c>
      <c r="K9" s="31">
        <v>548582</v>
      </c>
      <c r="L9" s="40">
        <f t="shared" si="2"/>
        <v>8.0822810801243636E-2</v>
      </c>
      <c r="M9" s="38"/>
      <c r="N9" s="31" t="s">
        <v>24</v>
      </c>
      <c r="O9" s="31">
        <v>58570.885999999999</v>
      </c>
      <c r="P9" s="40">
        <f t="shared" si="3"/>
        <v>7.2922686271560649E-2</v>
      </c>
      <c r="R9" s="44" t="s">
        <v>27</v>
      </c>
      <c r="S9" s="45">
        <v>46722.451999999997</v>
      </c>
      <c r="T9" s="31">
        <v>138341.47900000002</v>
      </c>
      <c r="U9" s="34">
        <v>185063.93100000001</v>
      </c>
      <c r="V9"/>
      <c r="W9" s="47" t="s">
        <v>48</v>
      </c>
      <c r="X9" s="48">
        <v>26422</v>
      </c>
      <c r="Y9" s="48">
        <v>172625</v>
      </c>
      <c r="Z9" s="49">
        <v>199047</v>
      </c>
    </row>
    <row r="10" spans="1:26" s="11" customFormat="1">
      <c r="A10" s="11">
        <v>4</v>
      </c>
      <c r="B10" s="14" t="s">
        <v>6</v>
      </c>
      <c r="C10" s="16">
        <v>101363</v>
      </c>
      <c r="D10" s="23">
        <f t="shared" si="0"/>
        <v>9.6098530312424754E-2</v>
      </c>
      <c r="E10" s="6">
        <v>4</v>
      </c>
      <c r="F10" s="30" t="s">
        <v>6</v>
      </c>
      <c r="G10" s="31">
        <v>49150</v>
      </c>
      <c r="H10" s="40">
        <f t="shared" si="1"/>
        <v>4.7567135037389283E-2</v>
      </c>
      <c r="I10" s="38"/>
      <c r="J10" s="31" t="s">
        <v>5</v>
      </c>
      <c r="K10" s="31">
        <v>437177</v>
      </c>
      <c r="L10" s="40">
        <f t="shared" si="2"/>
        <v>6.4409466511214888E-2</v>
      </c>
      <c r="M10" s="38"/>
      <c r="N10" s="31" t="s">
        <v>158</v>
      </c>
      <c r="O10" s="31">
        <v>51744</v>
      </c>
      <c r="P10" s="40">
        <f t="shared" si="3"/>
        <v>6.4422987872091164E-2</v>
      </c>
      <c r="R10" s="44" t="s">
        <v>161</v>
      </c>
      <c r="S10" s="45">
        <v>36482</v>
      </c>
      <c r="T10" s="31">
        <v>105518</v>
      </c>
      <c r="U10" s="34">
        <v>142000</v>
      </c>
      <c r="V10"/>
      <c r="W10" s="47" t="s">
        <v>158</v>
      </c>
      <c r="X10" s="48">
        <v>55804</v>
      </c>
      <c r="Y10" s="48">
        <v>49066</v>
      </c>
      <c r="Z10" s="49">
        <v>104870</v>
      </c>
    </row>
    <row r="11" spans="1:26" s="11" customFormat="1" ht="13.9" customHeight="1">
      <c r="A11" s="11">
        <v>5</v>
      </c>
      <c r="B11" s="14" t="s">
        <v>7</v>
      </c>
      <c r="C11" s="16">
        <v>37000</v>
      </c>
      <c r="D11" s="23">
        <f t="shared" si="0"/>
        <v>3.5078338462355252E-2</v>
      </c>
      <c r="E11" s="6">
        <v>5</v>
      </c>
      <c r="F11" s="30" t="s">
        <v>125</v>
      </c>
      <c r="G11" s="31">
        <v>27417.440999999999</v>
      </c>
      <c r="H11" s="40">
        <f t="shared" si="1"/>
        <v>2.6534468330145541E-2</v>
      </c>
      <c r="I11" s="38"/>
      <c r="J11" s="31" t="s">
        <v>48</v>
      </c>
      <c r="K11" s="31">
        <v>338413.81099999999</v>
      </c>
      <c r="L11" s="40">
        <f t="shared" si="2"/>
        <v>4.9858645414871103E-2</v>
      </c>
      <c r="M11" s="38"/>
      <c r="N11" s="31" t="s">
        <v>5</v>
      </c>
      <c r="O11" s="31">
        <v>45956</v>
      </c>
      <c r="P11" s="40">
        <f t="shared" si="3"/>
        <v>5.7216736832286286E-2</v>
      </c>
      <c r="R11" s="44" t="s">
        <v>141</v>
      </c>
      <c r="S11" s="45">
        <v>7069.4750000000004</v>
      </c>
      <c r="T11" s="31">
        <v>59443.707999999999</v>
      </c>
      <c r="U11" s="34">
        <v>66513.183000000005</v>
      </c>
      <c r="V11"/>
      <c r="W11" s="47" t="s">
        <v>30</v>
      </c>
      <c r="X11" s="48">
        <v>2380</v>
      </c>
      <c r="Y11" s="48">
        <v>79543</v>
      </c>
      <c r="Z11" s="49">
        <v>81923</v>
      </c>
    </row>
    <row r="12" spans="1:26" s="11" customFormat="1">
      <c r="A12" s="11">
        <v>6</v>
      </c>
      <c r="B12" s="14" t="s">
        <v>22</v>
      </c>
      <c r="C12" s="16">
        <v>36103</v>
      </c>
      <c r="D12" s="23">
        <f t="shared" si="0"/>
        <v>3.4227925770443562E-2</v>
      </c>
      <c r="E12" s="6">
        <v>6</v>
      </c>
      <c r="F12" s="30" t="s">
        <v>26</v>
      </c>
      <c r="G12" s="31">
        <v>27361</v>
      </c>
      <c r="H12" s="40">
        <f t="shared" si="1"/>
        <v>2.6479845000162934E-2</v>
      </c>
      <c r="I12" s="38"/>
      <c r="J12" s="31" t="s">
        <v>4</v>
      </c>
      <c r="K12" s="31">
        <v>258666</v>
      </c>
      <c r="L12" s="40">
        <f t="shared" si="2"/>
        <v>3.8109367749423945E-2</v>
      </c>
      <c r="M12" s="38"/>
      <c r="N12" s="31" t="s">
        <v>6</v>
      </c>
      <c r="O12" s="31">
        <v>45344</v>
      </c>
      <c r="P12" s="40">
        <f t="shared" si="3"/>
        <v>5.6454776632500425E-2</v>
      </c>
      <c r="R12" s="44" t="s">
        <v>22</v>
      </c>
      <c r="S12" s="45">
        <v>12370</v>
      </c>
      <c r="T12" s="31">
        <v>32002</v>
      </c>
      <c r="U12" s="34">
        <v>44372</v>
      </c>
      <c r="V12"/>
      <c r="W12" s="47" t="s">
        <v>4</v>
      </c>
      <c r="X12" s="48">
        <v>1153</v>
      </c>
      <c r="Y12" s="48">
        <v>68155</v>
      </c>
      <c r="Z12" s="49">
        <v>69308</v>
      </c>
    </row>
    <row r="13" spans="1:26" s="11" customFormat="1">
      <c r="A13" s="11">
        <v>7</v>
      </c>
      <c r="B13" s="14" t="s">
        <v>29</v>
      </c>
      <c r="C13" s="16">
        <v>34375</v>
      </c>
      <c r="D13" s="23">
        <f t="shared" si="0"/>
        <v>3.2589672557931403E-2</v>
      </c>
      <c r="E13" s="6">
        <v>7</v>
      </c>
      <c r="F13" s="30" t="s">
        <v>24</v>
      </c>
      <c r="G13" s="31">
        <v>12040.367</v>
      </c>
      <c r="H13" s="40">
        <f t="shared" si="1"/>
        <v>1.1652609623371835E-2</v>
      </c>
      <c r="I13" s="38"/>
      <c r="J13" s="31" t="s">
        <v>32</v>
      </c>
      <c r="K13" s="31">
        <v>107261.8</v>
      </c>
      <c r="L13" s="40">
        <f t="shared" si="2"/>
        <v>1.5802924936656387E-2</v>
      </c>
      <c r="M13" s="38"/>
      <c r="N13" s="31" t="s">
        <v>45</v>
      </c>
      <c r="O13" s="31">
        <v>39490.472000000002</v>
      </c>
      <c r="P13" s="40">
        <f t="shared" si="3"/>
        <v>4.9166941069866188E-2</v>
      </c>
      <c r="R13" s="44" t="s">
        <v>25</v>
      </c>
      <c r="S13" s="45">
        <v>6836.5349999999999</v>
      </c>
      <c r="T13" s="31">
        <v>31492.179</v>
      </c>
      <c r="U13" s="34">
        <v>38328.714</v>
      </c>
      <c r="V13"/>
      <c r="W13" s="47" t="s">
        <v>125</v>
      </c>
      <c r="X13" s="48">
        <v>25699</v>
      </c>
      <c r="Y13" s="48">
        <v>7846</v>
      </c>
      <c r="Z13" s="49">
        <v>33545</v>
      </c>
    </row>
    <row r="14" spans="1:26" s="11" customFormat="1">
      <c r="A14" s="11">
        <v>8</v>
      </c>
      <c r="B14" s="14" t="s">
        <v>24</v>
      </c>
      <c r="C14" s="16">
        <v>26479</v>
      </c>
      <c r="D14" s="23">
        <f t="shared" si="0"/>
        <v>2.5103765517424454E-2</v>
      </c>
      <c r="E14" s="6">
        <v>8</v>
      </c>
      <c r="F14" s="30" t="s">
        <v>32</v>
      </c>
      <c r="G14" s="31">
        <v>10815.7</v>
      </c>
      <c r="H14" s="40">
        <f t="shared" si="1"/>
        <v>1.0467382755318236E-2</v>
      </c>
      <c r="I14" s="38"/>
      <c r="J14" s="31" t="s">
        <v>30</v>
      </c>
      <c r="K14" s="31">
        <v>83036.2</v>
      </c>
      <c r="L14" s="40">
        <f t="shared" si="2"/>
        <v>1.2233757363993399E-2</v>
      </c>
      <c r="M14" s="38"/>
      <c r="N14" s="31" t="s">
        <v>118</v>
      </c>
      <c r="O14" s="31">
        <v>37648.955999999998</v>
      </c>
      <c r="P14" s="40">
        <f t="shared" si="3"/>
        <v>4.6874192868446463E-2</v>
      </c>
      <c r="R14" s="44" t="s">
        <v>92</v>
      </c>
      <c r="S14" s="45">
        <v>0</v>
      </c>
      <c r="T14" s="31">
        <v>32987</v>
      </c>
      <c r="U14" s="34">
        <v>32987</v>
      </c>
      <c r="V14"/>
      <c r="W14" s="47" t="s">
        <v>26</v>
      </c>
      <c r="X14" s="48">
        <v>28916</v>
      </c>
      <c r="Y14" s="48">
        <v>933</v>
      </c>
      <c r="Z14" s="49">
        <v>29849</v>
      </c>
    </row>
    <row r="15" spans="1:26" s="11" customFormat="1">
      <c r="A15" s="11">
        <v>9</v>
      </c>
      <c r="B15" s="14" t="s">
        <v>32</v>
      </c>
      <c r="C15" s="16">
        <v>25605</v>
      </c>
      <c r="D15" s="23">
        <f t="shared" si="0"/>
        <v>2.4275158279151523E-2</v>
      </c>
      <c r="E15" s="6">
        <v>9</v>
      </c>
      <c r="F15" s="30" t="s">
        <v>135</v>
      </c>
      <c r="G15" s="31">
        <v>6161</v>
      </c>
      <c r="H15" s="40">
        <f t="shared" si="1"/>
        <v>5.9625863472096722E-3</v>
      </c>
      <c r="I15" s="38"/>
      <c r="J15" s="31" t="s">
        <v>24</v>
      </c>
      <c r="K15" s="31">
        <v>63384.042999999998</v>
      </c>
      <c r="L15" s="40">
        <f t="shared" si="2"/>
        <v>9.338397022153281E-3</v>
      </c>
      <c r="M15" s="38"/>
      <c r="N15" s="31" t="s">
        <v>23</v>
      </c>
      <c r="O15" s="31">
        <v>36144.900999999998</v>
      </c>
      <c r="P15" s="40">
        <f t="shared" si="3"/>
        <v>4.5001594750327299E-2</v>
      </c>
      <c r="R15" s="44" t="s">
        <v>48</v>
      </c>
      <c r="S15" s="45">
        <v>749</v>
      </c>
      <c r="T15" s="31">
        <v>25317</v>
      </c>
      <c r="U15" s="34">
        <v>26066</v>
      </c>
      <c r="V15"/>
      <c r="W15" s="47" t="s">
        <v>32</v>
      </c>
      <c r="X15" s="48">
        <v>916.1</v>
      </c>
      <c r="Y15" s="48">
        <v>22170.81</v>
      </c>
      <c r="Z15" s="49">
        <v>23086.91</v>
      </c>
    </row>
    <row r="16" spans="1:26" s="11" customFormat="1">
      <c r="A16" s="11">
        <v>10</v>
      </c>
      <c r="B16" s="14" t="s">
        <v>170</v>
      </c>
      <c r="C16" s="16">
        <v>97020</v>
      </c>
      <c r="D16" s="23">
        <f t="shared" si="0"/>
        <v>9.1981091827505593E-2</v>
      </c>
      <c r="E16" s="6">
        <v>10</v>
      </c>
      <c r="F16" s="30" t="s">
        <v>170</v>
      </c>
      <c r="G16" s="31">
        <v>32342.959000000003</v>
      </c>
      <c r="H16" s="40">
        <f t="shared" si="1"/>
        <v>3.1301361104002952E-2</v>
      </c>
      <c r="I16" s="38"/>
      <c r="J16" s="31" t="s">
        <v>170</v>
      </c>
      <c r="K16" s="31">
        <v>263429.152</v>
      </c>
      <c r="L16" s="40">
        <f t="shared" si="2"/>
        <v>3.8811124884936168E-2</v>
      </c>
      <c r="M16" s="38"/>
      <c r="N16" s="31" t="s">
        <v>170</v>
      </c>
      <c r="O16" s="31">
        <v>155456.06299999997</v>
      </c>
      <c r="P16" s="40">
        <f t="shared" si="3"/>
        <v>0.19354792944673851</v>
      </c>
      <c r="R16" s="44" t="s">
        <v>58</v>
      </c>
      <c r="S16" s="45">
        <v>0</v>
      </c>
      <c r="T16" s="31">
        <v>24721</v>
      </c>
      <c r="U16" s="34">
        <v>24721</v>
      </c>
      <c r="V16"/>
      <c r="W16" s="47" t="s">
        <v>135</v>
      </c>
      <c r="X16" s="48">
        <v>6240</v>
      </c>
      <c r="Y16" s="48">
        <v>5393</v>
      </c>
      <c r="Z16" s="49">
        <v>11633</v>
      </c>
    </row>
    <row r="17" spans="1:26" s="11" customFormat="1" ht="27">
      <c r="A17" s="11">
        <v>11</v>
      </c>
      <c r="B17" s="35" t="s">
        <v>97</v>
      </c>
      <c r="C17" s="17">
        <v>1054782</v>
      </c>
      <c r="D17" s="36">
        <f t="shared" si="0"/>
        <v>1</v>
      </c>
      <c r="E17" s="6"/>
      <c r="F17" s="32" t="s">
        <v>168</v>
      </c>
      <c r="G17" s="33">
        <f>SUM(G6:G16)</f>
        <v>1033276.441</v>
      </c>
      <c r="H17" s="26">
        <f t="shared" si="1"/>
        <v>1</v>
      </c>
      <c r="I17" s="39"/>
      <c r="J17" s="32" t="s">
        <v>168</v>
      </c>
      <c r="K17" s="33">
        <v>6787465.0060000001</v>
      </c>
      <c r="L17" s="26">
        <f t="shared" si="2"/>
        <v>1</v>
      </c>
      <c r="M17" s="39"/>
      <c r="N17" s="32" t="s">
        <v>168</v>
      </c>
      <c r="O17" s="33">
        <v>803191.55799999984</v>
      </c>
      <c r="P17" s="36">
        <f t="shared" si="3"/>
        <v>1</v>
      </c>
      <c r="R17" s="44" t="s">
        <v>93</v>
      </c>
      <c r="S17" s="45">
        <v>0</v>
      </c>
      <c r="T17" s="31">
        <v>24124</v>
      </c>
      <c r="U17" s="34">
        <v>24124</v>
      </c>
      <c r="V17"/>
      <c r="W17" s="47" t="s">
        <v>162</v>
      </c>
      <c r="X17" s="48">
        <v>1078</v>
      </c>
      <c r="Y17" s="48">
        <v>4881</v>
      </c>
      <c r="Z17" s="49">
        <v>5959</v>
      </c>
    </row>
    <row r="18" spans="1:26">
      <c r="A18">
        <v>1</v>
      </c>
      <c r="E18" s="6"/>
      <c r="R18" s="44" t="s">
        <v>163</v>
      </c>
      <c r="S18" s="45">
        <v>0</v>
      </c>
      <c r="T18" s="31">
        <v>22385</v>
      </c>
      <c r="U18" s="34">
        <v>22385</v>
      </c>
      <c r="W18" s="47" t="s">
        <v>24</v>
      </c>
      <c r="X18" s="48">
        <v>2922.5819999999999</v>
      </c>
      <c r="Y18" s="48">
        <v>1978.2139999999999</v>
      </c>
      <c r="Z18" s="49">
        <v>4900.7960000000003</v>
      </c>
    </row>
    <row r="19" spans="1:26">
      <c r="R19" s="44" t="s">
        <v>29</v>
      </c>
      <c r="S19" s="45">
        <v>13551</v>
      </c>
      <c r="T19" s="31">
        <v>7837</v>
      </c>
      <c r="U19" s="34">
        <v>21388</v>
      </c>
      <c r="W19" s="47" t="s">
        <v>93</v>
      </c>
      <c r="X19" s="48">
        <v>0</v>
      </c>
      <c r="Y19" s="48">
        <v>4753</v>
      </c>
      <c r="Z19" s="49">
        <v>4753</v>
      </c>
    </row>
    <row r="20" spans="1:26">
      <c r="R20" s="44" t="s">
        <v>28</v>
      </c>
      <c r="S20" s="45">
        <v>11251.946</v>
      </c>
      <c r="T20" s="31">
        <v>9734.31</v>
      </c>
      <c r="U20" s="34">
        <v>20986.256000000001</v>
      </c>
      <c r="W20" s="47" t="s">
        <v>163</v>
      </c>
      <c r="X20" s="48">
        <v>0</v>
      </c>
      <c r="Y20" s="48">
        <v>2396</v>
      </c>
      <c r="Z20" s="49">
        <v>2396</v>
      </c>
    </row>
    <row r="21" spans="1:26">
      <c r="R21" s="44" t="s">
        <v>170</v>
      </c>
      <c r="S21" s="45">
        <v>48152.740999999995</v>
      </c>
      <c r="T21" s="31">
        <v>185909.05600000007</v>
      </c>
      <c r="U21" s="34">
        <v>234061.79700000005</v>
      </c>
      <c r="W21" s="47" t="s">
        <v>45</v>
      </c>
      <c r="X21" s="48">
        <v>1145.665</v>
      </c>
      <c r="Y21" s="48">
        <v>748.00400000000002</v>
      </c>
      <c r="Z21" s="49">
        <v>1893.6689999999999</v>
      </c>
    </row>
    <row r="22" spans="1:26">
      <c r="R22" s="46" t="s">
        <v>168</v>
      </c>
      <c r="S22" s="12">
        <v>299740.14900000003</v>
      </c>
      <c r="T22" s="33">
        <v>1118865.7280000001</v>
      </c>
      <c r="U22" s="33">
        <v>1418605.8770000001</v>
      </c>
      <c r="W22" s="47" t="s">
        <v>6</v>
      </c>
      <c r="X22" s="48">
        <v>0</v>
      </c>
      <c r="Y22" s="48">
        <v>1379</v>
      </c>
      <c r="Z22" s="49">
        <v>1379</v>
      </c>
    </row>
    <row r="23" spans="1:26">
      <c r="W23" s="47" t="s">
        <v>170</v>
      </c>
      <c r="X23" s="48">
        <v>1281.7939999999999</v>
      </c>
      <c r="Y23" s="48">
        <v>7455.0580000000009</v>
      </c>
      <c r="Z23" s="49">
        <v>8736.8520000000026</v>
      </c>
    </row>
    <row r="24" spans="1:26" ht="15.75" thickBot="1">
      <c r="W24" s="50" t="s">
        <v>168</v>
      </c>
      <c r="X24" s="51">
        <f>SUM(X7:X23)</f>
        <v>336765.08699999994</v>
      </c>
      <c r="Y24" s="51">
        <f>SUM(Y7:Y23)</f>
        <v>1067420.8459999999</v>
      </c>
      <c r="Z24" s="51">
        <f>SUM(Z7:Z23)</f>
        <v>1404185.933</v>
      </c>
    </row>
    <row r="25" spans="1:26" ht="15.75" thickTop="1"/>
  </sheetData>
  <mergeCells count="4">
    <mergeCell ref="Z5:Z6"/>
    <mergeCell ref="W5:W6"/>
    <mergeCell ref="R5:R6"/>
    <mergeCell ref="U5:U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T11.1 Reserve</vt:lpstr>
      <vt:lpstr>T11.2Production</vt:lpstr>
      <vt:lpstr>T11.3- Coal Offtake</vt:lpstr>
      <vt:lpstr>T11.4-Prices</vt:lpstr>
      <vt:lpstr>T-11.5-Prdn</vt:lpstr>
      <vt:lpstr>T-11.6-Imp</vt:lpstr>
      <vt:lpstr>T-11.7-Exp</vt:lpstr>
      <vt:lpstr>T-11.8-Supply</vt:lpstr>
      <vt:lpstr>Sheet1</vt:lpstr>
      <vt:lpstr>'T11.1 Reserve'!Print_Area</vt:lpstr>
      <vt:lpstr>T11.2Production!Print_Area</vt:lpstr>
      <vt:lpstr>'T11.3- Coal Offtake'!Print_Area</vt:lpstr>
      <vt:lpstr>'T11.4-Prices'!Print_Area</vt:lpstr>
      <vt:lpstr>'T11.3- Coal Offtake'!Print_Titles</vt:lpstr>
      <vt:lpstr>'T-11.5-Prdn'!Print_Titles</vt:lpstr>
      <vt:lpstr>'T-11.6-Imp'!Print_Titles</vt:lpstr>
      <vt:lpstr>'T-11.7-Exp'!Print_Titles</vt:lpstr>
      <vt:lpstr>'T-11.8-Supply'!Print_Titles</vt:lpstr>
    </vt:vector>
  </TitlesOfParts>
  <Company>CCO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Sumanta Biswas</dc:creator>
  <cp:lastModifiedBy>DDG Office</cp:lastModifiedBy>
  <cp:lastPrinted>2024-10-15T14:44:58Z</cp:lastPrinted>
  <dcterms:created xsi:type="dcterms:W3CDTF">2005-10-06T08:25:44Z</dcterms:created>
  <dcterms:modified xsi:type="dcterms:W3CDTF">2026-02-19T07:02:23Z</dcterms:modified>
</cp:coreProperties>
</file>